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30" windowWidth="6090" windowHeight="2490" tabRatio="736" firstSheet="10" activeTab="13"/>
  </bookViews>
  <sheets>
    <sheet name="MJO 40" sheetId="1" r:id="rId1"/>
    <sheet name="MJO 40 ottelut" sheetId="2" r:id="rId2"/>
    <sheet name="MJO 50" sheetId="3" r:id="rId3"/>
    <sheet name="MJO 50 ottelut" sheetId="4" r:id="rId4"/>
    <sheet name="MJO 60" sheetId="5" r:id="rId5"/>
    <sheet name="MJO 60 ottelut" sheetId="6" r:id="rId6"/>
    <sheet name="MJO 70" sheetId="7" r:id="rId7"/>
    <sheet name="MJO 70 ottelut" sheetId="8" r:id="rId8"/>
    <sheet name="MJO 80" sheetId="9" r:id="rId9"/>
    <sheet name="MJO 80 ottelut" sheetId="10" r:id="rId10"/>
    <sheet name="NJO40" sheetId="11" r:id="rId11"/>
    <sheet name="NJO40 ottelut" sheetId="12" r:id="rId12"/>
    <sheet name="NJO50" sheetId="13" r:id="rId13"/>
    <sheet name="NJO50 ottelut" sheetId="14" r:id="rId14"/>
    <sheet name="NJO60 " sheetId="15" r:id="rId15"/>
    <sheet name="NJO60 ottelut" sheetId="16" r:id="rId16"/>
    <sheet name="Osanottajat" sheetId="17" r:id="rId17"/>
  </sheets>
  <definedNames/>
  <calcPr fullCalcOnLoad="1"/>
</workbook>
</file>

<file path=xl/sharedStrings.xml><?xml version="1.0" encoding="utf-8"?>
<sst xmlns="http://schemas.openxmlformats.org/spreadsheetml/2006/main" count="3201" uniqueCount="251">
  <si>
    <t>Wega</t>
  </si>
  <si>
    <t>MBF</t>
  </si>
  <si>
    <t>PTS-60</t>
  </si>
  <si>
    <t>Wega 2</t>
  </si>
  <si>
    <t>TIP-70 2</t>
  </si>
  <si>
    <t>ToTe</t>
  </si>
  <si>
    <t>TIP-70</t>
  </si>
  <si>
    <t>BK</t>
  </si>
  <si>
    <t>PT-2000</t>
  </si>
  <si>
    <t>ToTe 2</t>
  </si>
  <si>
    <t>Atlas</t>
  </si>
  <si>
    <t>Makrot Ctrl-q liimaa ilman muotoilua</t>
  </si>
  <si>
    <t>Suomen Pöytätennisliitto</t>
  </si>
  <si>
    <t>KILPAILU</t>
  </si>
  <si>
    <t>Veteraanien joukkue-SM</t>
  </si>
  <si>
    <t>Ctrl-d tyhjentää datan (ei otsikkoa)</t>
  </si>
  <si>
    <t>Joukkuepöytäkirja</t>
  </si>
  <si>
    <t>JÄRJESTÄJÄ</t>
  </si>
  <si>
    <t>2-pelaajan joukkueille</t>
  </si>
  <si>
    <t>LUOKKA</t>
  </si>
  <si>
    <t>PÄIVÄ</t>
  </si>
  <si>
    <t xml:space="preserve"> klo</t>
  </si>
  <si>
    <t>Joukkue ja pelaajanimet kokonaan</t>
  </si>
  <si>
    <t>Koti</t>
  </si>
  <si>
    <t>Vieras</t>
  </si>
  <si>
    <t>A</t>
  </si>
  <si>
    <t>X</t>
  </si>
  <si>
    <t>B</t>
  </si>
  <si>
    <t>Y</t>
  </si>
  <si>
    <t>Nelinpelin pelaajat</t>
  </si>
  <si>
    <t>Vain erien jäännöspisteet (-0 vaatii eteen tekstimuotoilupilkun ')</t>
  </si>
  <si>
    <t>OTTELUT</t>
  </si>
  <si>
    <t xml:space="preserve">1. </t>
  </si>
  <si>
    <t>2.</t>
  </si>
  <si>
    <t xml:space="preserve">3. </t>
  </si>
  <si>
    <t xml:space="preserve">4. </t>
  </si>
  <si>
    <t xml:space="preserve">5. </t>
  </si>
  <si>
    <t>Erät</t>
  </si>
  <si>
    <t>K</t>
  </si>
  <si>
    <t>V</t>
  </si>
  <si>
    <t>A-X</t>
  </si>
  <si>
    <t>B-Y</t>
  </si>
  <si>
    <t>Nelinp</t>
  </si>
  <si>
    <t>A-Y</t>
  </si>
  <si>
    <t>B-X</t>
  </si>
  <si>
    <t>Tulos</t>
  </si>
  <si>
    <t>Allekirjoitukset</t>
  </si>
  <si>
    <t>Kotijoukkue</t>
  </si>
  <si>
    <t>Tuomari</t>
  </si>
  <si>
    <t>Vierasjoukkue</t>
  </si>
  <si>
    <t>Voittaja</t>
  </si>
  <si>
    <t>Joukkueottelu_2_pelaajaa.xls / 17.3.2011 / Asko Kilpi</t>
  </si>
  <si>
    <t>Thomas Hallbäck</t>
  </si>
  <si>
    <t>LPTS</t>
  </si>
  <si>
    <t>PT-Espoo</t>
  </si>
  <si>
    <t>HIK</t>
  </si>
  <si>
    <t>PT-2000 2</t>
  </si>
  <si>
    <t>PT-75</t>
  </si>
  <si>
    <t>ToTe 3</t>
  </si>
  <si>
    <t>Esiottelu</t>
  </si>
  <si>
    <t xml:space="preserve">PT-2000 </t>
  </si>
  <si>
    <t>BK 2</t>
  </si>
  <si>
    <t>14.00 </t>
  </si>
  <si>
    <t>____________ </t>
  </si>
  <si>
    <t>SS</t>
  </si>
  <si>
    <t>PT-75 2</t>
  </si>
  <si>
    <t xml:space="preserve">ToTe </t>
  </si>
  <si>
    <t>Ikonen Lari</t>
  </si>
  <si>
    <t xml:space="preserve">Von Heiroth, Paul </t>
  </si>
  <si>
    <t xml:space="preserve">Penttilä Tero </t>
  </si>
  <si>
    <t xml:space="preserve">Ovaska Jukka </t>
  </si>
  <si>
    <t>Nuolioja, Jouko</t>
  </si>
  <si>
    <t>Kivelä Leo</t>
  </si>
  <si>
    <t>Saapunki Ari</t>
  </si>
  <si>
    <t>Pasanen Mika</t>
  </si>
  <si>
    <t>Pautamo Jarmo</t>
  </si>
  <si>
    <t>Von Heiroth, Paul</t>
  </si>
  <si>
    <t>Cong, Xisheng</t>
  </si>
  <si>
    <t>Ovaska, Jukka</t>
  </si>
  <si>
    <t xml:space="preserve">Penttilä Tomi </t>
  </si>
  <si>
    <t>Puustjärvi Aki</t>
  </si>
  <si>
    <t>Löppönen Hannu</t>
  </si>
  <si>
    <t>Lappalainen Matti</t>
  </si>
  <si>
    <t>Hietikko Jorma</t>
  </si>
  <si>
    <t xml:space="preserve">Vanhala Vesa </t>
  </si>
  <si>
    <t>Saukko Lauri</t>
  </si>
  <si>
    <t>Merimaa Kai</t>
  </si>
  <si>
    <t xml:space="preserve">Lappalainen Matti </t>
  </si>
  <si>
    <t xml:space="preserve">Holm Veikko </t>
  </si>
  <si>
    <t>Juntunen Veikko</t>
  </si>
  <si>
    <t>Nordling Eero</t>
  </si>
  <si>
    <t>Kalenius Markku</t>
  </si>
  <si>
    <t>Toikka Jussi</t>
  </si>
  <si>
    <t>Uusikivi Hannu</t>
  </si>
  <si>
    <t>Kuljunlahti jorma</t>
  </si>
  <si>
    <t xml:space="preserve">Mäkinen Pertti </t>
  </si>
  <si>
    <t xml:space="preserve">Kerttula Yrjö </t>
  </si>
  <si>
    <t>Olander Olavi</t>
  </si>
  <si>
    <t>Mäntynen Tapio</t>
  </si>
  <si>
    <t>Kattainen Orvo</t>
  </si>
  <si>
    <t>Eteläinen Eeva</t>
  </si>
  <si>
    <t>Riikonen Kirsi</t>
  </si>
  <si>
    <t>Majava Anne</t>
  </si>
  <si>
    <t>Sellberg Lena</t>
  </si>
  <si>
    <t xml:space="preserve">Majava Anne </t>
  </si>
  <si>
    <t>Tsukker Riina</t>
  </si>
  <si>
    <t xml:space="preserve">Santala Raija </t>
  </si>
  <si>
    <t>Heinonen Petri</t>
  </si>
  <si>
    <t>Räisänen, Andrei</t>
  </si>
  <si>
    <t xml:space="preserve">Äänismaa Juha </t>
  </si>
  <si>
    <t xml:space="preserve">Viskman Marek </t>
  </si>
  <si>
    <t>Kurvinen, Matti</t>
  </si>
  <si>
    <t>Muinonen Julius</t>
  </si>
  <si>
    <t>Kettunen Heikki</t>
  </si>
  <si>
    <t xml:space="preserve">Huotari Mikko </t>
  </si>
  <si>
    <t>Gogu Adrian</t>
  </si>
  <si>
    <t>Hallbäck, Thomas</t>
  </si>
  <si>
    <t>Yan, Zhuoping</t>
  </si>
  <si>
    <t>Anttila, Riku</t>
  </si>
  <si>
    <t xml:space="preserve">Långström Stefan </t>
  </si>
  <si>
    <t>Reijola Timo</t>
  </si>
  <si>
    <t>Somervuori Jukka</t>
  </si>
  <si>
    <t>Berndt Johansson</t>
  </si>
  <si>
    <t>Miettinen Lauri</t>
  </si>
  <si>
    <t>Vyrzhikovsky Vadim</t>
  </si>
  <si>
    <t>Reiman Seppo</t>
  </si>
  <si>
    <t>Siitonen Kauko</t>
  </si>
  <si>
    <t xml:space="preserve">Zewi Gabriel </t>
  </si>
  <si>
    <t xml:space="preserve">Söderström Ingvar </t>
  </si>
  <si>
    <t>Koskinen Veikko</t>
  </si>
  <si>
    <t>Immonen Asko</t>
  </si>
  <si>
    <t>Niukkanen Pentti</t>
  </si>
  <si>
    <t>Väisänen Veikko</t>
  </si>
  <si>
    <t>Orivuori Seppo</t>
  </si>
  <si>
    <t>Häiväläinen pekka</t>
  </si>
  <si>
    <t xml:space="preserve">Immonen Lauri </t>
  </si>
  <si>
    <t xml:space="preserve">Juutinen Veikko </t>
  </si>
  <si>
    <t>Blomfelt Kaj</t>
  </si>
  <si>
    <t>Ukkonen Pauli</t>
  </si>
  <si>
    <t>Mäkelä Reino</t>
  </si>
  <si>
    <t>Simelius Erkki</t>
  </si>
  <si>
    <t>Debnam Outi</t>
  </si>
  <si>
    <t>Sirpa Kemppinen</t>
  </si>
  <si>
    <t>Pautamo Ellen</t>
  </si>
  <si>
    <t>Nurvo Terttu</t>
  </si>
  <si>
    <t>Kemppinen Sirpa</t>
  </si>
  <si>
    <t>Koponen Lichun</t>
  </si>
  <si>
    <t xml:space="preserve">Mäkinen Pirkko </t>
  </si>
  <si>
    <t xml:space="preserve">Anttila Riku </t>
  </si>
  <si>
    <t>Tuomainen Heikki</t>
  </si>
  <si>
    <t>Jaatinen Ari</t>
  </si>
  <si>
    <t>?</t>
  </si>
  <si>
    <t xml:space="preserve">Huttunen Leif </t>
  </si>
  <si>
    <t xml:space="preserve">Reinikainen Erkki </t>
  </si>
  <si>
    <t>Kortelainen Olavi</t>
  </si>
  <si>
    <t>Mustonen Juha</t>
  </si>
  <si>
    <t>PT 75</t>
  </si>
  <si>
    <t>PT Espoo</t>
  </si>
  <si>
    <t xml:space="preserve">PT-75   </t>
  </si>
  <si>
    <t>PT2000</t>
  </si>
  <si>
    <t>TIP70</t>
  </si>
  <si>
    <t xml:space="preserve">M40  </t>
  </si>
  <si>
    <t xml:space="preserve">M50  </t>
  </si>
  <si>
    <t xml:space="preserve">M60  </t>
  </si>
  <si>
    <t xml:space="preserve">M70  </t>
  </si>
  <si>
    <t xml:space="preserve">M80  </t>
  </si>
  <si>
    <t xml:space="preserve">N40  </t>
  </si>
  <si>
    <t xml:space="preserve">N50  </t>
  </si>
  <si>
    <t xml:space="preserve">N60  </t>
  </si>
  <si>
    <t>Penttilä Tomi</t>
  </si>
  <si>
    <t>Långström Stefan</t>
  </si>
  <si>
    <t>Huotari Mikko</t>
  </si>
  <si>
    <t>Penttilä, Tomi</t>
  </si>
  <si>
    <t>Långström, Stefan</t>
  </si>
  <si>
    <t>Muinonen, Julius</t>
  </si>
  <si>
    <t>Kivelä, Leo</t>
  </si>
  <si>
    <t>Pasanen, Mika</t>
  </si>
  <si>
    <t>Huotari, Mikko</t>
  </si>
  <si>
    <t>Kettunen, Heikki</t>
  </si>
  <si>
    <t>Saapunki, Ari</t>
  </si>
  <si>
    <t>Pautamo, Jarmo</t>
  </si>
  <si>
    <t>Gogu, Adrian</t>
  </si>
  <si>
    <t>Ikonen, Lari</t>
  </si>
  <si>
    <t>Heinonen, Petri</t>
  </si>
  <si>
    <t>Viskman, Marek</t>
  </si>
  <si>
    <t>Somervuori, Jukka</t>
  </si>
  <si>
    <t>Lappalainen, Matti</t>
  </si>
  <si>
    <t>Vyrzhikovsky, Vadim</t>
  </si>
  <si>
    <t>Vanhala, Vesa</t>
  </si>
  <si>
    <t>Hietikko, Jorma</t>
  </si>
  <si>
    <t>Miettinen, Lauri</t>
  </si>
  <si>
    <t>Jaatinen, Ari</t>
  </si>
  <si>
    <t>Kerttula, Yrjö</t>
  </si>
  <si>
    <t>Juutinen, Veikko</t>
  </si>
  <si>
    <t>Niukkanen, Pentti</t>
  </si>
  <si>
    <t>Kalenius, Markku</t>
  </si>
  <si>
    <t>-0</t>
  </si>
  <si>
    <t>Kuljunlahti, Jorma</t>
  </si>
  <si>
    <t>Häiväläinen, Pekka</t>
  </si>
  <si>
    <t>Immonen, Asko</t>
  </si>
  <si>
    <t>Nordling, Eero</t>
  </si>
  <si>
    <t>Juntunen, Veikko</t>
  </si>
  <si>
    <t>Koskinen, Veikko</t>
  </si>
  <si>
    <t>Immonen, Lauri</t>
  </si>
  <si>
    <t>Mäkinen, Pertti</t>
  </si>
  <si>
    <t>Uusikivi, Hannu</t>
  </si>
  <si>
    <t>Kortelainen, Olavi</t>
  </si>
  <si>
    <t>Orivuori, Seppo</t>
  </si>
  <si>
    <t>Toikka, Jussi</t>
  </si>
  <si>
    <t>Väisänen, Veikko</t>
  </si>
  <si>
    <t>Reiman, Seppo</t>
  </si>
  <si>
    <t>Saukko, Lauri</t>
  </si>
  <si>
    <t>Zewi, Gabriel</t>
  </si>
  <si>
    <t>Holm, Veikko</t>
  </si>
  <si>
    <t>Söderström, Ingvar</t>
  </si>
  <si>
    <t>Huttunen, Leif</t>
  </si>
  <si>
    <t>Merimaa, Kai</t>
  </si>
  <si>
    <t>Siitonen, Kauko</t>
  </si>
  <si>
    <t>Blomfelt, Kaj</t>
  </si>
  <si>
    <t>Simelius, Erkki</t>
  </si>
  <si>
    <t>Kattainen, Orvo</t>
  </si>
  <si>
    <t>Mäntynen, Tapio</t>
  </si>
  <si>
    <t>Mäkelä, Reino</t>
  </si>
  <si>
    <t>Olander, Olavi</t>
  </si>
  <si>
    <t>Ukkonen, Pauli</t>
  </si>
  <si>
    <t>Kemppinen, Sirpa</t>
  </si>
  <si>
    <t>Riikonen, Kirsi</t>
  </si>
  <si>
    <t>Majava, Anne</t>
  </si>
  <si>
    <t>Pautamo, Ellen</t>
  </si>
  <si>
    <t>NJ0-50</t>
  </si>
  <si>
    <t>Nurvo, Terttu</t>
  </si>
  <si>
    <t>Sellberg, Lena</t>
  </si>
  <si>
    <t>Koponen, Lichun</t>
  </si>
  <si>
    <t>Tsukker, Riina</t>
  </si>
  <si>
    <t>Tote</t>
  </si>
  <si>
    <t>Mäkinen, Pirkko</t>
  </si>
  <si>
    <t>Santala, Raija</t>
  </si>
  <si>
    <t>Johansson, Berndt</t>
  </si>
  <si>
    <t>w.o.</t>
  </si>
  <si>
    <t>Esiottelu kohtaan 7  PT-2000 – PT-75</t>
  </si>
  <si>
    <t>3-1</t>
  </si>
  <si>
    <t>3-2</t>
  </si>
  <si>
    <t>3-0</t>
  </si>
  <si>
    <t>NJO 40</t>
  </si>
  <si>
    <t>NJO-60</t>
  </si>
  <si>
    <t>MJO40</t>
  </si>
  <si>
    <t>MJO50</t>
  </si>
  <si>
    <t>MJO60</t>
  </si>
  <si>
    <t>Sunilan Sisu</t>
  </si>
  <si>
    <t>MJO70</t>
  </si>
  <si>
    <t>MJO80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</si>
</sst>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  <numFmt numFmtId="170" formatCode="dd\.mm\.yyyy"/>
    <numFmt numFmtId="171" formatCode="0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9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16" fontId="0" fillId="0" borderId="21" xfId="0" applyNumberFormat="1" applyBorder="1" applyAlignment="1" quotePrefix="1">
      <alignment horizontal="center"/>
    </xf>
    <xf numFmtId="16" fontId="0" fillId="0" borderId="18" xfId="0" applyNumberFormat="1" applyBorder="1" applyAlignment="1" quotePrefix="1">
      <alignment/>
    </xf>
    <xf numFmtId="16" fontId="0" fillId="0" borderId="0" xfId="0" applyNumberFormat="1" applyAlignment="1" quotePrefix="1">
      <alignment/>
    </xf>
    <xf numFmtId="16" fontId="0" fillId="0" borderId="18" xfId="0" applyNumberFormat="1" applyBorder="1" applyAlignment="1" quotePrefix="1">
      <alignment horizontal="center"/>
    </xf>
    <xf numFmtId="0" fontId="2" fillId="0" borderId="22" xfId="0" applyFont="1" applyBorder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21" xfId="0" applyBorder="1" applyAlignment="1">
      <alignment/>
    </xf>
    <xf numFmtId="0" fontId="4" fillId="0" borderId="22" xfId="0" applyFont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/>
    </xf>
    <xf numFmtId="0" fontId="0" fillId="0" borderId="18" xfId="0" applyBorder="1" applyAlignment="1">
      <alignment/>
    </xf>
    <xf numFmtId="2" fontId="2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indent="2"/>
      <protection locked="0"/>
    </xf>
    <xf numFmtId="0" fontId="2" fillId="0" borderId="29" xfId="0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/>
    </xf>
    <xf numFmtId="0" fontId="2" fillId="0" borderId="28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left"/>
    </xf>
    <xf numFmtId="2" fontId="0" fillId="0" borderId="0" xfId="0" applyNumberFormat="1" applyFill="1" applyBorder="1" applyAlignment="1" applyProtection="1">
      <alignment horizontal="left"/>
      <protection locked="0"/>
    </xf>
    <xf numFmtId="0" fontId="0" fillId="0" borderId="33" xfId="0" applyFill="1" applyBorder="1" applyAlignment="1" applyProtection="1">
      <alignment/>
      <protection locked="0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2" fontId="2" fillId="0" borderId="27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0" fontId="2" fillId="0" borderId="32" xfId="0" applyFont="1" applyBorder="1" applyAlignment="1">
      <alignment horizontal="center"/>
    </xf>
    <xf numFmtId="0" fontId="5" fillId="0" borderId="25" xfId="0" applyFont="1" applyBorder="1" applyAlignment="1" applyProtection="1">
      <alignment/>
      <protection/>
    </xf>
    <xf numFmtId="0" fontId="5" fillId="0" borderId="25" xfId="0" applyNumberFormat="1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171" fontId="2" fillId="33" borderId="29" xfId="0" applyNumberFormat="1" applyFont="1" applyFill="1" applyBorder="1" applyAlignment="1" applyProtection="1" quotePrefix="1">
      <alignment horizontal="center"/>
      <protection locked="0"/>
    </xf>
    <xf numFmtId="171" fontId="2" fillId="33" borderId="29" xfId="0" applyNumberFormat="1" applyFont="1" applyFill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/>
    </xf>
    <xf numFmtId="0" fontId="2" fillId="0" borderId="36" xfId="0" applyNumberFormat="1" applyFont="1" applyBorder="1" applyAlignment="1">
      <alignment horizontal="center"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171" fontId="2" fillId="33" borderId="31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Border="1" applyAlignment="1">
      <alignment horizontal="center"/>
    </xf>
    <xf numFmtId="0" fontId="5" fillId="0" borderId="40" xfId="0" applyNumberFormat="1" applyFont="1" applyBorder="1" applyAlignment="1" applyProtection="1">
      <alignment horizontal="left"/>
      <protection/>
    </xf>
    <xf numFmtId="0" fontId="5" fillId="0" borderId="25" xfId="0" applyNumberFormat="1" applyFont="1" applyBorder="1" applyAlignment="1" applyProtection="1">
      <alignment horizontal="left"/>
      <protection/>
    </xf>
    <xf numFmtId="0" fontId="0" fillId="0" borderId="41" xfId="0" applyNumberFormat="1" applyBorder="1" applyAlignment="1" applyProtection="1">
      <alignment horizontal="left"/>
      <protection/>
    </xf>
    <xf numFmtId="171" fontId="2" fillId="33" borderId="29" xfId="0" applyNumberFormat="1" applyFont="1" applyFill="1" applyBorder="1" applyAlignment="1" applyProtection="1">
      <alignment horizontal="center" vertical="center"/>
      <protection locked="0"/>
    </xf>
    <xf numFmtId="171" fontId="2" fillId="33" borderId="42" xfId="0" applyNumberFormat="1" applyFont="1" applyFill="1" applyBorder="1" applyAlignment="1" applyProtection="1" quotePrefix="1">
      <alignment horizontal="center" vertical="center"/>
      <protection locked="0"/>
    </xf>
    <xf numFmtId="171" fontId="2" fillId="33" borderId="31" xfId="0" applyNumberFormat="1" applyFont="1" applyFill="1" applyBorder="1" applyAlignment="1" applyProtection="1">
      <alignment horizontal="center" vertical="center"/>
      <protection locked="0"/>
    </xf>
    <xf numFmtId="171" fontId="2" fillId="33" borderId="43" xfId="0" applyNumberFormat="1" applyFont="1" applyFill="1" applyBorder="1" applyAlignment="1" applyProtection="1">
      <alignment horizontal="center"/>
      <protection locked="0"/>
    </xf>
    <xf numFmtId="0" fontId="2" fillId="0" borderId="44" xfId="0" applyNumberFormat="1" applyFont="1" applyBorder="1" applyAlignment="1">
      <alignment horizontal="center"/>
    </xf>
    <xf numFmtId="0" fontId="3" fillId="0" borderId="24" xfId="0" applyFont="1" applyBorder="1" applyAlignment="1" applyProtection="1">
      <alignment/>
      <protection/>
    </xf>
    <xf numFmtId="0" fontId="0" fillId="0" borderId="25" xfId="0" applyBorder="1" applyAlignment="1">
      <alignment/>
    </xf>
    <xf numFmtId="0" fontId="4" fillId="0" borderId="45" xfId="0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center"/>
      <protection/>
    </xf>
    <xf numFmtId="0" fontId="4" fillId="34" borderId="47" xfId="0" applyFont="1" applyFill="1" applyBorder="1" applyAlignment="1" applyProtection="1">
      <alignment horizontal="center"/>
      <protection/>
    </xf>
    <xf numFmtId="0" fontId="4" fillId="34" borderId="48" xfId="0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Fill="1" applyBorder="1" applyAlignment="1" applyProtection="1">
      <alignment/>
      <protection locked="0"/>
    </xf>
    <xf numFmtId="0" fontId="10" fillId="0" borderId="49" xfId="0" applyFont="1" applyFill="1" applyBorder="1" applyAlignment="1" applyProtection="1">
      <alignment horizontal="left" vertical="center" indent="2"/>
      <protection locked="0"/>
    </xf>
    <xf numFmtId="0" fontId="9" fillId="0" borderId="0" xfId="0" applyFont="1" applyBorder="1" applyAlignment="1">
      <alignment horizontal="left"/>
    </xf>
    <xf numFmtId="171" fontId="2" fillId="33" borderId="42" xfId="0" applyNumberFormat="1" applyFont="1" applyFill="1" applyBorder="1" applyAlignment="1" applyProtection="1">
      <alignment horizontal="center" vertical="center"/>
      <protection locked="0"/>
    </xf>
    <xf numFmtId="171" fontId="2" fillId="33" borderId="31" xfId="0" applyNumberFormat="1" applyFont="1" applyFill="1" applyBorder="1" applyAlignment="1" applyProtection="1" quotePrefix="1">
      <alignment horizontal="center" vertical="center"/>
      <protection locked="0"/>
    </xf>
    <xf numFmtId="0" fontId="50" fillId="0" borderId="50" xfId="0" applyFont="1" applyBorder="1" applyAlignment="1">
      <alignment vertical="center"/>
    </xf>
    <xf numFmtId="0" fontId="50" fillId="0" borderId="51" xfId="0" applyFont="1" applyBorder="1" applyAlignment="1">
      <alignment vertical="center"/>
    </xf>
    <xf numFmtId="0" fontId="51" fillId="0" borderId="0" xfId="0" applyFont="1" applyAlignment="1">
      <alignment/>
    </xf>
    <xf numFmtId="0" fontId="50" fillId="0" borderId="52" xfId="0" applyFont="1" applyBorder="1" applyAlignment="1">
      <alignment vertical="center"/>
    </xf>
    <xf numFmtId="0" fontId="50" fillId="0" borderId="53" xfId="0" applyFont="1" applyBorder="1" applyAlignment="1">
      <alignment vertical="center"/>
    </xf>
    <xf numFmtId="0" fontId="52" fillId="0" borderId="54" xfId="0" applyFont="1" applyBorder="1" applyAlignment="1">
      <alignment vertical="center"/>
    </xf>
    <xf numFmtId="0" fontId="52" fillId="0" borderId="53" xfId="0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0" fillId="0" borderId="55" xfId="0" applyFont="1" applyBorder="1" applyAlignment="1">
      <alignment vertical="center"/>
    </xf>
    <xf numFmtId="0" fontId="52" fillId="0" borderId="56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2" fillId="0" borderId="50" xfId="0" applyFont="1" applyBorder="1" applyAlignment="1">
      <alignment vertical="center"/>
    </xf>
    <xf numFmtId="0" fontId="53" fillId="0" borderId="52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0" fillId="0" borderId="57" xfId="0" applyFont="1" applyBorder="1" applyAlignment="1">
      <alignment vertical="center"/>
    </xf>
    <xf numFmtId="0" fontId="50" fillId="0" borderId="54" xfId="0" applyFont="1" applyBorder="1" applyAlignment="1">
      <alignment vertical="center"/>
    </xf>
    <xf numFmtId="0" fontId="50" fillId="0" borderId="56" xfId="0" applyFont="1" applyBorder="1" applyAlignment="1">
      <alignment vertical="center"/>
    </xf>
    <xf numFmtId="17" fontId="52" fillId="0" borderId="52" xfId="0" applyNumberFormat="1" applyFont="1" applyBorder="1" applyAlignment="1" quotePrefix="1">
      <alignment horizontal="left" vertical="center"/>
    </xf>
    <xf numFmtId="17" fontId="50" fillId="0" borderId="53" xfId="0" applyNumberFormat="1" applyFont="1" applyBorder="1" applyAlignment="1" quotePrefix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0" fillId="0" borderId="39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7" fontId="0" fillId="0" borderId="0" xfId="0" applyNumberFormat="1" applyAlignment="1">
      <alignment/>
    </xf>
    <xf numFmtId="0" fontId="50" fillId="0" borderId="23" xfId="0" applyFont="1" applyFill="1" applyBorder="1" applyAlignment="1">
      <alignment vertical="center"/>
    </xf>
    <xf numFmtId="0" fontId="50" fillId="0" borderId="13" xfId="0" applyFont="1" applyFill="1" applyBorder="1" applyAlignment="1">
      <alignment vertical="center"/>
    </xf>
    <xf numFmtId="0" fontId="0" fillId="0" borderId="17" xfId="0" applyBorder="1" applyAlignment="1" quotePrefix="1">
      <alignment/>
    </xf>
    <xf numFmtId="0" fontId="50" fillId="0" borderId="58" xfId="0" applyFont="1" applyBorder="1" applyAlignment="1">
      <alignment vertical="center"/>
    </xf>
    <xf numFmtId="0" fontId="50" fillId="0" borderId="59" xfId="0" applyFont="1" applyBorder="1" applyAlignment="1">
      <alignment vertical="center"/>
    </xf>
    <xf numFmtId="0" fontId="50" fillId="0" borderId="58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171" fontId="2" fillId="33" borderId="43" xfId="0" applyNumberFormat="1" applyFont="1" applyFill="1" applyBorder="1" applyAlignment="1" applyProtection="1" quotePrefix="1">
      <alignment horizontal="center"/>
      <protection locked="0"/>
    </xf>
    <xf numFmtId="16" fontId="0" fillId="0" borderId="10" xfId="0" applyNumberFormat="1" applyBorder="1" applyAlignment="1" quotePrefix="1">
      <alignment/>
    </xf>
    <xf numFmtId="0" fontId="0" fillId="0" borderId="39" xfId="0" applyBorder="1" applyAlignment="1" quotePrefix="1">
      <alignment/>
    </xf>
    <xf numFmtId="0" fontId="0" fillId="0" borderId="0" xfId="0" applyFill="1" applyBorder="1" applyAlignment="1" quotePrefix="1">
      <alignment/>
    </xf>
    <xf numFmtId="16" fontId="0" fillId="0" borderId="0" xfId="0" applyNumberFormat="1" applyFill="1" applyBorder="1" applyAlignment="1" quotePrefix="1">
      <alignment/>
    </xf>
    <xf numFmtId="0" fontId="0" fillId="0" borderId="18" xfId="0" applyBorder="1" applyAlignment="1" quotePrefix="1">
      <alignment horizontal="center"/>
    </xf>
    <xf numFmtId="0" fontId="52" fillId="0" borderId="56" xfId="0" applyFont="1" applyBorder="1" applyAlignment="1" quotePrefix="1">
      <alignment vertical="center"/>
    </xf>
    <xf numFmtId="0" fontId="51" fillId="0" borderId="0" xfId="0" applyFont="1" applyAlignment="1" quotePrefix="1">
      <alignment/>
    </xf>
    <xf numFmtId="0" fontId="52" fillId="0" borderId="54" xfId="0" applyFont="1" applyBorder="1" applyAlignment="1" quotePrefix="1">
      <alignment vertical="center"/>
    </xf>
    <xf numFmtId="0" fontId="52" fillId="0" borderId="21" xfId="0" applyFont="1" applyBorder="1" applyAlignment="1" quotePrefix="1">
      <alignment horizontal="center" vertical="center"/>
    </xf>
    <xf numFmtId="0" fontId="50" fillId="0" borderId="56" xfId="0" applyFont="1" applyBorder="1" applyAlignment="1" quotePrefix="1">
      <alignment vertical="center"/>
    </xf>
    <xf numFmtId="0" fontId="0" fillId="0" borderId="0" xfId="0" applyAlignment="1" quotePrefix="1">
      <alignment/>
    </xf>
    <xf numFmtId="0" fontId="0" fillId="0" borderId="15" xfId="0" applyBorder="1" applyAlignment="1" quotePrefix="1">
      <alignment/>
    </xf>
    <xf numFmtId="0" fontId="52" fillId="0" borderId="0" xfId="0" applyFont="1" applyAlignment="1" quotePrefix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Alignment="1">
      <alignment horizontal="center"/>
    </xf>
    <xf numFmtId="16" fontId="50" fillId="0" borderId="60" xfId="0" applyNumberFormat="1" applyFont="1" applyBorder="1" applyAlignment="1" quotePrefix="1">
      <alignment horizontal="center" vertical="center"/>
    </xf>
    <xf numFmtId="16" fontId="0" fillId="0" borderId="0" xfId="0" applyNumberFormat="1" applyBorder="1" applyAlignment="1" quotePrefix="1">
      <alignment horizontal="center"/>
    </xf>
    <xf numFmtId="171" fontId="2" fillId="33" borderId="61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 quotePrefix="1">
      <alignment horizontal="center"/>
    </xf>
    <xf numFmtId="0" fontId="2" fillId="33" borderId="24" xfId="0" applyFont="1" applyFill="1" applyBorder="1" applyAlignment="1" applyProtection="1">
      <alignment horizontal="left"/>
      <protection locked="0"/>
    </xf>
    <xf numFmtId="0" fontId="0" fillId="33" borderId="28" xfId="0" applyFill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38" xfId="0" applyFont="1" applyBorder="1" applyAlignment="1" applyProtection="1">
      <alignment/>
      <protection locked="0"/>
    </xf>
    <xf numFmtId="0" fontId="7" fillId="0" borderId="24" xfId="0" applyFont="1" applyBorder="1" applyAlignment="1" applyProtection="1">
      <alignment horizontal="center"/>
      <protection/>
    </xf>
    <xf numFmtId="0" fontId="0" fillId="0" borderId="28" xfId="0" applyBorder="1" applyAlignment="1">
      <alignment horizontal="center"/>
    </xf>
    <xf numFmtId="0" fontId="10" fillId="34" borderId="52" xfId="0" applyFont="1" applyFill="1" applyBorder="1" applyAlignment="1" applyProtection="1">
      <alignment horizontal="left" vertical="center" indent="2"/>
      <protection/>
    </xf>
    <xf numFmtId="0" fontId="0" fillId="0" borderId="52" xfId="0" applyBorder="1" applyAlignment="1">
      <alignment horizontal="left" vertical="center" indent="2"/>
    </xf>
    <xf numFmtId="0" fontId="0" fillId="0" borderId="62" xfId="0" applyBorder="1" applyAlignment="1">
      <alignment horizontal="left" vertical="center" indent="2"/>
    </xf>
    <xf numFmtId="0" fontId="3" fillId="33" borderId="25" xfId="0" applyFont="1" applyFill="1" applyBorder="1" applyAlignment="1" applyProtection="1">
      <alignment/>
      <protection locked="0"/>
    </xf>
    <xf numFmtId="0" fontId="3" fillId="33" borderId="38" xfId="0" applyFont="1" applyFill="1" applyBorder="1" applyAlignment="1" applyProtection="1">
      <alignment/>
      <protection locked="0"/>
    </xf>
    <xf numFmtId="170" fontId="3" fillId="33" borderId="25" xfId="0" applyNumberFormat="1" applyFont="1" applyFill="1" applyBorder="1" applyAlignment="1" applyProtection="1">
      <alignment horizontal="left"/>
      <protection locked="0"/>
    </xf>
    <xf numFmtId="170" fontId="2" fillId="0" borderId="25" xfId="0" applyNumberFormat="1" applyFont="1" applyBorder="1" applyAlignment="1" applyProtection="1">
      <alignment horizontal="left"/>
      <protection locked="0"/>
    </xf>
    <xf numFmtId="20" fontId="3" fillId="33" borderId="25" xfId="0" applyNumberFormat="1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 horizontal="left" vertical="center" indent="2"/>
      <protection locked="0"/>
    </xf>
    <xf numFmtId="0" fontId="2" fillId="33" borderId="28" xfId="0" applyFont="1" applyFill="1" applyBorder="1" applyAlignment="1" applyProtection="1">
      <alignment horizontal="left" vertical="center" indent="2"/>
      <protection locked="0"/>
    </xf>
    <xf numFmtId="0" fontId="2" fillId="0" borderId="25" xfId="0" applyFont="1" applyBorder="1" applyAlignment="1" applyProtection="1">
      <alignment horizontal="left" vertical="center" indent="2"/>
      <protection locked="0"/>
    </xf>
    <xf numFmtId="0" fontId="2" fillId="0" borderId="38" xfId="0" applyFont="1" applyBorder="1" applyAlignment="1" applyProtection="1">
      <alignment horizontal="left" vertical="center" indent="2"/>
      <protection locked="0"/>
    </xf>
    <xf numFmtId="0" fontId="2" fillId="33" borderId="28" xfId="0" applyFont="1" applyFill="1" applyBorder="1" applyAlignment="1" applyProtection="1">
      <alignment horizontal="left"/>
      <protection locked="0"/>
    </xf>
    <xf numFmtId="0" fontId="2" fillId="33" borderId="25" xfId="0" applyFont="1" applyFill="1" applyBorder="1" applyAlignment="1" applyProtection="1">
      <alignment horizontal="left"/>
      <protection locked="0"/>
    </xf>
    <xf numFmtId="0" fontId="2" fillId="33" borderId="38" xfId="0" applyFont="1" applyFill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/>
    </xf>
    <xf numFmtId="0" fontId="10" fillId="34" borderId="62" xfId="0" applyFont="1" applyFill="1" applyBorder="1" applyAlignment="1" applyProtection="1">
      <alignment horizontal="left" vertical="center" indent="2"/>
      <protection/>
    </xf>
    <xf numFmtId="0" fontId="3" fillId="33" borderId="28" xfId="0" applyFont="1" applyFill="1" applyBorder="1" applyAlignment="1" applyProtection="1">
      <alignment horizontal="left" vertical="center" indent="2"/>
      <protection locked="0"/>
    </xf>
    <xf numFmtId="0" fontId="3" fillId="33" borderId="25" xfId="0" applyFont="1" applyFill="1" applyBorder="1" applyAlignment="1" applyProtection="1">
      <alignment horizontal="left" vertical="center" indent="2"/>
      <protection locked="0"/>
    </xf>
    <xf numFmtId="0" fontId="3" fillId="33" borderId="38" xfId="0" applyFont="1" applyFill="1" applyBorder="1" applyAlignment="1" applyProtection="1">
      <alignment horizontal="left" vertical="center" indent="2"/>
      <protection locked="0"/>
    </xf>
    <xf numFmtId="20" fontId="3" fillId="33" borderId="38" xfId="0" applyNumberFormat="1" applyFont="1" applyFill="1" applyBorder="1" applyAlignment="1" applyProtection="1">
      <alignment/>
      <protection locked="0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9.140625" style="0" customWidth="1"/>
  </cols>
  <sheetData>
    <row r="2" spans="1:7" ht="15">
      <c r="A2" s="11">
        <v>1</v>
      </c>
      <c r="B2" s="18" t="s">
        <v>0</v>
      </c>
      <c r="C2" s="17"/>
      <c r="D2" s="3" t="s">
        <v>56</v>
      </c>
      <c r="E2" s="24"/>
      <c r="F2" s="24"/>
      <c r="G2" s="24"/>
    </row>
    <row r="3" spans="1:7" ht="15">
      <c r="A3" s="6">
        <v>2</v>
      </c>
      <c r="B3" s="5" t="s">
        <v>56</v>
      </c>
      <c r="C3" s="4"/>
      <c r="D3" s="141" t="s">
        <v>241</v>
      </c>
      <c r="E3" s="19" t="s">
        <v>53</v>
      </c>
      <c r="F3" s="7"/>
      <c r="G3" s="24"/>
    </row>
    <row r="4" spans="1:7" ht="15">
      <c r="A4" s="11">
        <v>3</v>
      </c>
      <c r="B4" s="18" t="s">
        <v>53</v>
      </c>
      <c r="C4" s="17"/>
      <c r="D4" s="8" t="s">
        <v>53</v>
      </c>
      <c r="E4" s="144" t="s">
        <v>241</v>
      </c>
      <c r="F4" s="7"/>
      <c r="G4" s="24"/>
    </row>
    <row r="5" spans="1:7" ht="15">
      <c r="A5" s="6">
        <v>4</v>
      </c>
      <c r="B5" s="5" t="s">
        <v>6</v>
      </c>
      <c r="C5" s="4"/>
      <c r="D5" s="28" t="s">
        <v>240</v>
      </c>
      <c r="E5" s="15"/>
      <c r="F5" s="19" t="s">
        <v>53</v>
      </c>
      <c r="G5" s="24"/>
    </row>
    <row r="6" spans="1:7" ht="15">
      <c r="A6" s="11">
        <v>5</v>
      </c>
      <c r="B6" s="18" t="s">
        <v>55</v>
      </c>
      <c r="C6" s="17"/>
      <c r="D6" s="16" t="s">
        <v>3</v>
      </c>
      <c r="E6" s="15"/>
      <c r="F6" s="26" t="s">
        <v>241</v>
      </c>
      <c r="G6" s="7"/>
    </row>
    <row r="7" spans="1:7" ht="15">
      <c r="A7" s="13">
        <v>6</v>
      </c>
      <c r="B7" s="5" t="s">
        <v>3</v>
      </c>
      <c r="C7" s="4"/>
      <c r="D7" s="27" t="s">
        <v>242</v>
      </c>
      <c r="E7" s="12" t="s">
        <v>1</v>
      </c>
      <c r="F7" s="22"/>
      <c r="G7" s="2"/>
    </row>
    <row r="8" spans="1:7" ht="15">
      <c r="A8" s="11">
        <v>7</v>
      </c>
      <c r="B8" s="10" t="s">
        <v>59</v>
      </c>
      <c r="C8" s="9" t="s">
        <v>8</v>
      </c>
      <c r="D8" s="8" t="s">
        <v>1</v>
      </c>
      <c r="E8" s="31" t="s">
        <v>240</v>
      </c>
      <c r="F8" s="22"/>
      <c r="G8" s="2"/>
    </row>
    <row r="9" spans="1:7" ht="15">
      <c r="A9" s="6">
        <v>8</v>
      </c>
      <c r="B9" s="23" t="s">
        <v>1</v>
      </c>
      <c r="C9" s="140"/>
      <c r="D9" s="143" t="s">
        <v>241</v>
      </c>
      <c r="E9" s="22"/>
      <c r="F9" s="22"/>
      <c r="G9" s="2"/>
    </row>
    <row r="10" spans="1:7" ht="15">
      <c r="A10" s="21" t="s">
        <v>239</v>
      </c>
      <c r="B10" s="21"/>
      <c r="C10" s="21"/>
      <c r="E10" s="22" t="s">
        <v>8</v>
      </c>
      <c r="F10" s="156" t="s">
        <v>240</v>
      </c>
      <c r="G10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75"/>
  <sheetViews>
    <sheetView zoomScalePageLayoutView="0" workbookViewId="0" topLeftCell="A46">
      <selection activeCell="Q61" sqref="Q61"/>
    </sheetView>
  </sheetViews>
  <sheetFormatPr defaultColWidth="9.140625" defaultRowHeight="15"/>
  <cols>
    <col min="1" max="1" width="2.140625" style="0" customWidth="1"/>
    <col min="2" max="2" width="5.8515625" style="0" customWidth="1"/>
    <col min="3" max="3" width="23.57421875" style="0" customWidth="1"/>
    <col min="4" max="4" width="22.00390625" style="0" customWidth="1"/>
    <col min="5" max="5" width="3.7109375" style="0" customWidth="1"/>
    <col min="6" max="10" width="6.710937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2.8515625" style="0" customWidth="1"/>
    <col min="17" max="17" width="28.00390625" style="0" customWidth="1"/>
  </cols>
  <sheetData>
    <row r="1" spans="1:17" ht="15.75">
      <c r="A1" s="32"/>
      <c r="B1" s="33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Q1" s="37" t="s">
        <v>11</v>
      </c>
    </row>
    <row r="2" spans="1:17" ht="15.75">
      <c r="A2" s="38"/>
      <c r="B2" s="1"/>
      <c r="C2" s="39" t="s">
        <v>12</v>
      </c>
      <c r="D2" s="40"/>
      <c r="E2" s="40"/>
      <c r="F2" s="1"/>
      <c r="G2" s="41" t="s">
        <v>13</v>
      </c>
      <c r="H2" s="42"/>
      <c r="I2" s="171" t="s">
        <v>14</v>
      </c>
      <c r="J2" s="164"/>
      <c r="K2" s="164"/>
      <c r="L2" s="164"/>
      <c r="M2" s="164"/>
      <c r="N2" s="165"/>
      <c r="O2" s="43"/>
      <c r="Q2" s="37" t="s">
        <v>15</v>
      </c>
    </row>
    <row r="3" spans="1:18" ht="17.25" customHeight="1">
      <c r="A3" s="38"/>
      <c r="B3" s="44"/>
      <c r="C3" s="45" t="s">
        <v>16</v>
      </c>
      <c r="D3" s="40"/>
      <c r="E3" s="40"/>
      <c r="F3" s="1"/>
      <c r="G3" s="41" t="s">
        <v>17</v>
      </c>
      <c r="H3" s="42"/>
      <c r="I3" s="171"/>
      <c r="J3" s="164"/>
      <c r="K3" s="164"/>
      <c r="L3" s="164"/>
      <c r="M3" s="164"/>
      <c r="N3" s="165"/>
      <c r="O3" s="43"/>
      <c r="Q3" s="46"/>
      <c r="R3" s="46"/>
    </row>
    <row r="4" spans="1:18" ht="15">
      <c r="A4" s="38"/>
      <c r="B4" s="40"/>
      <c r="C4" s="47" t="s">
        <v>18</v>
      </c>
      <c r="D4" s="40"/>
      <c r="E4" s="40"/>
      <c r="F4" s="40"/>
      <c r="G4" s="41" t="s">
        <v>19</v>
      </c>
      <c r="H4" s="48"/>
      <c r="I4" s="171" t="s">
        <v>250</v>
      </c>
      <c r="J4" s="171"/>
      <c r="K4" s="171"/>
      <c r="L4" s="171"/>
      <c r="M4" s="171"/>
      <c r="N4" s="172"/>
      <c r="O4" s="43"/>
      <c r="Q4" s="46"/>
      <c r="R4" s="46"/>
    </row>
    <row r="5" spans="1:18" ht="15.75">
      <c r="A5" s="38"/>
      <c r="B5" s="40"/>
      <c r="C5" s="40"/>
      <c r="D5" s="40"/>
      <c r="E5" s="40"/>
      <c r="F5" s="40"/>
      <c r="G5" s="41" t="s">
        <v>20</v>
      </c>
      <c r="H5" s="42"/>
      <c r="I5" s="173"/>
      <c r="J5" s="174"/>
      <c r="K5" s="174"/>
      <c r="L5" s="49" t="s">
        <v>21</v>
      </c>
      <c r="M5" s="175"/>
      <c r="N5" s="172"/>
      <c r="O5" s="43"/>
      <c r="Q5" s="46"/>
      <c r="R5" s="46"/>
    </row>
    <row r="6" spans="1:18" ht="15">
      <c r="A6" s="38"/>
      <c r="B6" s="1"/>
      <c r="C6" s="50" t="s">
        <v>22</v>
      </c>
      <c r="D6" s="40"/>
      <c r="E6" s="40"/>
      <c r="F6" s="40"/>
      <c r="G6" s="50" t="s">
        <v>22</v>
      </c>
      <c r="H6" s="40"/>
      <c r="I6" s="40"/>
      <c r="J6" s="40"/>
      <c r="K6" s="40"/>
      <c r="L6" s="40"/>
      <c r="M6" s="40"/>
      <c r="N6" s="40"/>
      <c r="O6" s="51"/>
      <c r="Q6" s="46"/>
      <c r="R6" s="46"/>
    </row>
    <row r="7" spans="1:18" ht="15.75">
      <c r="A7" s="43"/>
      <c r="B7" s="52" t="s">
        <v>23</v>
      </c>
      <c r="C7" s="176" t="s">
        <v>0</v>
      </c>
      <c r="D7" s="177"/>
      <c r="E7" s="53"/>
      <c r="F7" s="54" t="s">
        <v>24</v>
      </c>
      <c r="G7" s="176" t="s">
        <v>10</v>
      </c>
      <c r="H7" s="178"/>
      <c r="I7" s="178"/>
      <c r="J7" s="178"/>
      <c r="K7" s="178"/>
      <c r="L7" s="178"/>
      <c r="M7" s="178"/>
      <c r="N7" s="179"/>
      <c r="O7" s="43"/>
      <c r="Q7" s="46"/>
      <c r="R7" s="46"/>
    </row>
    <row r="8" spans="1:18" ht="15">
      <c r="A8" s="43"/>
      <c r="B8" s="55" t="s">
        <v>25</v>
      </c>
      <c r="C8" s="162" t="s">
        <v>216</v>
      </c>
      <c r="D8" s="163"/>
      <c r="E8" s="56"/>
      <c r="F8" s="57" t="s">
        <v>26</v>
      </c>
      <c r="G8" s="162" t="s">
        <v>219</v>
      </c>
      <c r="H8" s="164"/>
      <c r="I8" s="164"/>
      <c r="J8" s="164"/>
      <c r="K8" s="164"/>
      <c r="L8" s="164"/>
      <c r="M8" s="164"/>
      <c r="N8" s="165"/>
      <c r="O8" s="43"/>
      <c r="Q8" s="46"/>
      <c r="R8" s="46"/>
    </row>
    <row r="9" spans="1:18" ht="15">
      <c r="A9" s="43"/>
      <c r="B9" s="58" t="s">
        <v>27</v>
      </c>
      <c r="C9" s="162" t="s">
        <v>218</v>
      </c>
      <c r="D9" s="163"/>
      <c r="E9" s="56"/>
      <c r="F9" s="59" t="s">
        <v>28</v>
      </c>
      <c r="G9" s="162" t="s">
        <v>220</v>
      </c>
      <c r="H9" s="164"/>
      <c r="I9" s="164"/>
      <c r="J9" s="164"/>
      <c r="K9" s="164"/>
      <c r="L9" s="164"/>
      <c r="M9" s="164"/>
      <c r="N9" s="165"/>
      <c r="O9" s="43"/>
      <c r="Q9" s="46"/>
      <c r="R9" s="46"/>
    </row>
    <row r="10" spans="1:18" ht="15">
      <c r="A10" s="38"/>
      <c r="B10" s="60" t="s">
        <v>29</v>
      </c>
      <c r="C10" s="61"/>
      <c r="D10" s="62"/>
      <c r="E10" s="63"/>
      <c r="F10" s="60" t="s">
        <v>29</v>
      </c>
      <c r="G10" s="64"/>
      <c r="H10" s="64"/>
      <c r="I10" s="64"/>
      <c r="J10" s="64"/>
      <c r="K10" s="64"/>
      <c r="L10" s="64"/>
      <c r="M10" s="64"/>
      <c r="N10" s="64"/>
      <c r="O10" s="51"/>
      <c r="Q10" s="46"/>
      <c r="R10" s="46"/>
    </row>
    <row r="11" spans="1:18" ht="15">
      <c r="A11" s="43"/>
      <c r="B11" s="55"/>
      <c r="C11" s="162" t="s">
        <v>216</v>
      </c>
      <c r="D11" s="163"/>
      <c r="E11" s="56"/>
      <c r="F11" s="57"/>
      <c r="G11" s="162" t="s">
        <v>219</v>
      </c>
      <c r="H11" s="164"/>
      <c r="I11" s="164"/>
      <c r="J11" s="164"/>
      <c r="K11" s="164"/>
      <c r="L11" s="164"/>
      <c r="M11" s="164"/>
      <c r="N11" s="165"/>
      <c r="O11" s="43"/>
      <c r="Q11" s="46"/>
      <c r="R11" s="46"/>
    </row>
    <row r="12" spans="1:18" ht="15">
      <c r="A12" s="43"/>
      <c r="B12" s="65"/>
      <c r="C12" s="162" t="s">
        <v>218</v>
      </c>
      <c r="D12" s="163"/>
      <c r="E12" s="56"/>
      <c r="F12" s="66"/>
      <c r="G12" s="162" t="s">
        <v>220</v>
      </c>
      <c r="H12" s="164"/>
      <c r="I12" s="164"/>
      <c r="J12" s="164"/>
      <c r="K12" s="164"/>
      <c r="L12" s="164"/>
      <c r="M12" s="164"/>
      <c r="N12" s="165"/>
      <c r="O12" s="43"/>
      <c r="Q12" s="46"/>
      <c r="R12" s="46"/>
    </row>
    <row r="13" spans="1:18" ht="15.75">
      <c r="A13" s="38"/>
      <c r="B13" s="40"/>
      <c r="C13" s="40"/>
      <c r="D13" s="40"/>
      <c r="E13" s="40"/>
      <c r="F13" s="67" t="s">
        <v>30</v>
      </c>
      <c r="G13" s="50"/>
      <c r="H13" s="50"/>
      <c r="I13" s="50"/>
      <c r="J13" s="40"/>
      <c r="K13" s="40"/>
      <c r="L13" s="40"/>
      <c r="M13" s="68"/>
      <c r="N13" s="1"/>
      <c r="O13" s="51"/>
      <c r="Q13" s="46"/>
      <c r="R13" s="46"/>
    </row>
    <row r="14" spans="1:18" ht="15">
      <c r="A14" s="38"/>
      <c r="B14" s="69" t="s">
        <v>31</v>
      </c>
      <c r="C14" s="40"/>
      <c r="D14" s="40"/>
      <c r="E14" s="40"/>
      <c r="F14" s="70" t="s">
        <v>32</v>
      </c>
      <c r="G14" s="70" t="s">
        <v>33</v>
      </c>
      <c r="H14" s="70" t="s">
        <v>34</v>
      </c>
      <c r="I14" s="70" t="s">
        <v>35</v>
      </c>
      <c r="J14" s="70" t="s">
        <v>36</v>
      </c>
      <c r="K14" s="166" t="s">
        <v>37</v>
      </c>
      <c r="L14" s="167"/>
      <c r="M14" s="71" t="s">
        <v>38</v>
      </c>
      <c r="N14" s="72" t="s">
        <v>39</v>
      </c>
      <c r="O14" s="43"/>
      <c r="R14" s="46"/>
    </row>
    <row r="15" spans="1:18" ht="18" customHeight="1">
      <c r="A15" s="43"/>
      <c r="B15" s="73" t="s">
        <v>40</v>
      </c>
      <c r="C15" s="74" t="str">
        <f>IF(C8&gt;"",C8&amp;" - "&amp;G8,"")</f>
        <v>Merimaa, Kai - Simelius, Erkki</v>
      </c>
      <c r="D15" s="75"/>
      <c r="E15" s="76"/>
      <c r="F15" s="78">
        <v>6</v>
      </c>
      <c r="G15" s="78">
        <v>5</v>
      </c>
      <c r="H15" s="78">
        <v>6</v>
      </c>
      <c r="I15" s="78"/>
      <c r="J15" s="78"/>
      <c r="K15" s="79">
        <f>IF(ISBLANK(F15),"",COUNTIF(F15:J15,"&gt;=0"))</f>
        <v>3</v>
      </c>
      <c r="L15" s="80">
        <f>IF(ISBLANK(F15),"",(IF(LEFT(F15,1)="-",1,0)+IF(LEFT(G15,1)="-",1,0)+IF(LEFT(H15,1)="-",1,0)+IF(LEFT(I15,1)="-",1,0)+IF(LEFT(J15,1)="-",1,0)))</f>
        <v>0</v>
      </c>
      <c r="M15" s="81">
        <f aca="true" t="shared" si="0" ref="M15:N19">IF(K15=3,1,"")</f>
        <v>1</v>
      </c>
      <c r="N15" s="82">
        <f t="shared" si="0"/>
      </c>
      <c r="O15" s="43"/>
      <c r="Q15" s="46"/>
      <c r="R15" s="46"/>
    </row>
    <row r="16" spans="1:18" ht="18" customHeight="1">
      <c r="A16" s="43"/>
      <c r="B16" s="73" t="s">
        <v>41</v>
      </c>
      <c r="C16" s="75" t="str">
        <f>IF(C9&gt;"",C9&amp;" - "&amp;G9,"")</f>
        <v>Blomfelt, Kaj - Kattainen, Orvo</v>
      </c>
      <c r="D16" s="74"/>
      <c r="E16" s="76"/>
      <c r="F16" s="83">
        <v>3</v>
      </c>
      <c r="G16" s="78">
        <v>4</v>
      </c>
      <c r="H16" s="78">
        <v>6</v>
      </c>
      <c r="I16" s="78"/>
      <c r="J16" s="78"/>
      <c r="K16" s="79">
        <f>IF(ISBLANK(F16),"",COUNTIF(F16:J16,"&gt;=0"))</f>
        <v>3</v>
      </c>
      <c r="L16" s="80">
        <f>IF(ISBLANK(F16),"",(IF(LEFT(F16,1)="-",1,0)+IF(LEFT(G16,1)="-",1,0)+IF(LEFT(H16,1)="-",1,0)+IF(LEFT(I16,1)="-",1,0)+IF(LEFT(J16,1)="-",1,0)))</f>
        <v>0</v>
      </c>
      <c r="M16" s="81">
        <f t="shared" si="0"/>
        <v>1</v>
      </c>
      <c r="N16" s="82">
        <f t="shared" si="0"/>
      </c>
      <c r="O16" s="43"/>
      <c r="Q16" s="46"/>
      <c r="R16" s="46"/>
    </row>
    <row r="17" spans="1:18" ht="18" customHeight="1">
      <c r="A17" s="43"/>
      <c r="B17" s="84" t="s">
        <v>42</v>
      </c>
      <c r="C17" s="85" t="str">
        <f>IF(C11&gt;"",C11&amp;" / "&amp;C12,"")</f>
        <v>Merimaa, Kai / Blomfelt, Kaj</v>
      </c>
      <c r="D17" s="86" t="str">
        <f>IF(G11&gt;"",G11&amp;" / "&amp;G12,"")</f>
        <v>Simelius, Erkki / Kattainen, Orvo</v>
      </c>
      <c r="E17" s="87"/>
      <c r="F17" s="88">
        <v>2</v>
      </c>
      <c r="G17" s="105">
        <v>2</v>
      </c>
      <c r="H17" s="90">
        <v>1</v>
      </c>
      <c r="I17" s="90"/>
      <c r="J17" s="90"/>
      <c r="K17" s="79">
        <f>IF(ISBLANK(F17),"",COUNTIF(F17:J17,"&gt;=0"))</f>
        <v>3</v>
      </c>
      <c r="L17" s="80">
        <f>IF(ISBLANK(F17),"",(IF(LEFT(F17,1)="-",1,0)+IF(LEFT(G17,1)="-",1,0)+IF(LEFT(H17,1)="-",1,0)+IF(LEFT(I17,1)="-",1,0)+IF(LEFT(J17,1)="-",1,0)))</f>
        <v>0</v>
      </c>
      <c r="M17" s="81">
        <f t="shared" si="0"/>
        <v>1</v>
      </c>
      <c r="N17" s="82">
        <f t="shared" si="0"/>
      </c>
      <c r="O17" s="43"/>
      <c r="Q17" s="46"/>
      <c r="R17" s="46"/>
    </row>
    <row r="18" spans="1:18" ht="18" customHeight="1">
      <c r="A18" s="43"/>
      <c r="B18" s="73" t="s">
        <v>43</v>
      </c>
      <c r="C18" s="75" t="str">
        <f>IF(C8&gt;"",C8&amp;" - "&amp;G9,"")</f>
        <v>Merimaa, Kai - Kattainen, Orvo</v>
      </c>
      <c r="D18" s="74"/>
      <c r="E18" s="76"/>
      <c r="F18" s="91"/>
      <c r="G18" s="78"/>
      <c r="H18" s="78"/>
      <c r="I18" s="78"/>
      <c r="J18" s="77"/>
      <c r="K18" s="79">
        <f>IF(ISBLANK(F18),"",COUNTIF(F18:J18,"&gt;=0"))</f>
      </c>
      <c r="L18" s="80">
        <f>IF(ISBLANK(F18),"",(IF(LEFT(F18,1)="-",1,0)+IF(LEFT(G18,1)="-",1,0)+IF(LEFT(H18,1)="-",1,0)+IF(LEFT(I18,1)="-",1,0)+IF(LEFT(J18,1)="-",1,0)))</f>
      </c>
      <c r="M18" s="81">
        <f t="shared" si="0"/>
      </c>
      <c r="N18" s="82">
        <f t="shared" si="0"/>
      </c>
      <c r="O18" s="43"/>
      <c r="Q18" s="46"/>
      <c r="R18" s="46"/>
    </row>
    <row r="19" spans="1:18" ht="18" customHeight="1" thickBot="1">
      <c r="A19" s="43"/>
      <c r="B19" s="73" t="s">
        <v>44</v>
      </c>
      <c r="C19" s="75" t="str">
        <f>IF(C9&gt;"",C9&amp;" - "&amp;G8,"")</f>
        <v>Blomfelt, Kaj - Simelius, Erkki</v>
      </c>
      <c r="D19" s="74"/>
      <c r="E19" s="76"/>
      <c r="F19" s="77"/>
      <c r="G19" s="78"/>
      <c r="H19" s="77"/>
      <c r="I19" s="78"/>
      <c r="J19" s="78"/>
      <c r="K19" s="79">
        <f>IF(ISBLANK(F19),"",COUNTIF(F19:J19,"&gt;=0"))</f>
      </c>
      <c r="L19" s="92">
        <f>IF(ISBLANK(F19),"",(IF(LEFT(F19,1)="-",1,0)+IF(LEFT(G19,1)="-",1,0)+IF(LEFT(H19,1)="-",1,0)+IF(LEFT(I19,1)="-",1,0)+IF(LEFT(J19,1)="-",1,0)))</f>
      </c>
      <c r="M19" s="81">
        <f t="shared" si="0"/>
      </c>
      <c r="N19" s="82">
        <f t="shared" si="0"/>
      </c>
      <c r="O19" s="43"/>
      <c r="Q19" s="46"/>
      <c r="R19" s="46"/>
    </row>
    <row r="20" spans="1:18" ht="16.5" thickBot="1">
      <c r="A20" s="38"/>
      <c r="B20" s="40"/>
      <c r="C20" s="40"/>
      <c r="D20" s="40"/>
      <c r="E20" s="40"/>
      <c r="F20" s="40"/>
      <c r="G20" s="40"/>
      <c r="H20" s="40"/>
      <c r="I20" s="93" t="s">
        <v>45</v>
      </c>
      <c r="J20" s="94"/>
      <c r="K20" s="95">
        <f>IF(ISBLANK(D15),"",SUM(K15:K19))</f>
      </c>
      <c r="L20" s="96">
        <f>IF(ISBLANK(E15),"",SUM(L15:L19))</f>
      </c>
      <c r="M20" s="97">
        <f>IF(ISBLANK(F15),"",SUM(M15:M19))</f>
        <v>3</v>
      </c>
      <c r="N20" s="98">
        <f>IF(ISBLANK(F15),"",SUM(N15:N19))</f>
        <v>0</v>
      </c>
      <c r="O20" s="43"/>
      <c r="Q20" s="46"/>
      <c r="R20" s="46"/>
    </row>
    <row r="21" spans="1:18" ht="15">
      <c r="A21" s="38"/>
      <c r="B21" s="39" t="s">
        <v>46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51"/>
      <c r="Q21" s="46"/>
      <c r="R21" s="46"/>
    </row>
    <row r="22" spans="1:18" ht="15">
      <c r="A22" s="38"/>
      <c r="B22" s="99" t="s">
        <v>47</v>
      </c>
      <c r="C22" s="99"/>
      <c r="D22" s="99" t="s">
        <v>49</v>
      </c>
      <c r="E22" s="100"/>
      <c r="F22" s="99"/>
      <c r="G22" s="99" t="s">
        <v>48</v>
      </c>
      <c r="H22" s="100"/>
      <c r="I22" s="99"/>
      <c r="J22" s="3" t="s">
        <v>50</v>
      </c>
      <c r="K22" s="1"/>
      <c r="L22" s="40"/>
      <c r="M22" s="40"/>
      <c r="N22" s="40"/>
      <c r="O22" s="51"/>
      <c r="Q22" s="46"/>
      <c r="R22" s="46"/>
    </row>
    <row r="23" spans="1:18" ht="18.75" thickBot="1">
      <c r="A23" s="38"/>
      <c r="B23" s="40"/>
      <c r="C23" s="40"/>
      <c r="D23" s="40"/>
      <c r="E23" s="40"/>
      <c r="F23" s="40"/>
      <c r="G23" s="40"/>
      <c r="H23" s="40"/>
      <c r="I23" s="40"/>
      <c r="J23" s="168" t="str">
        <f>IF(M20=3,C7,IF(N20=3,G7,""))</f>
        <v>Wega</v>
      </c>
      <c r="K23" s="169"/>
      <c r="L23" s="169"/>
      <c r="M23" s="169"/>
      <c r="N23" s="170"/>
      <c r="O23" s="43"/>
      <c r="Q23" s="46"/>
      <c r="R23" s="46"/>
    </row>
    <row r="24" spans="1:18" ht="18">
      <c r="A24" s="101"/>
      <c r="B24" s="102"/>
      <c r="C24" s="102"/>
      <c r="D24" s="102"/>
      <c r="E24" s="102"/>
      <c r="F24" s="102"/>
      <c r="G24" s="102"/>
      <c r="H24" s="102"/>
      <c r="I24" s="102"/>
      <c r="J24" s="103"/>
      <c r="K24" s="103"/>
      <c r="L24" s="103"/>
      <c r="M24" s="103"/>
      <c r="N24" s="103"/>
      <c r="O24" s="8"/>
      <c r="Q24" s="46"/>
      <c r="R24" s="46"/>
    </row>
    <row r="25" spans="2:18" ht="15">
      <c r="B25" s="104" t="s">
        <v>51</v>
      </c>
      <c r="Q25" s="46"/>
      <c r="R25" s="46"/>
    </row>
    <row r="26" spans="1:17" ht="15.75">
      <c r="A26" s="32"/>
      <c r="B26" s="33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Q26" s="37" t="s">
        <v>11</v>
      </c>
    </row>
    <row r="27" spans="1:17" ht="15.75">
      <c r="A27" s="38"/>
      <c r="B27" s="1"/>
      <c r="C27" s="39" t="s">
        <v>12</v>
      </c>
      <c r="D27" s="40"/>
      <c r="E27" s="40"/>
      <c r="F27" s="1"/>
      <c r="G27" s="41" t="s">
        <v>13</v>
      </c>
      <c r="H27" s="42"/>
      <c r="I27" s="171" t="s">
        <v>14</v>
      </c>
      <c r="J27" s="164"/>
      <c r="K27" s="164"/>
      <c r="L27" s="164"/>
      <c r="M27" s="164"/>
      <c r="N27" s="165"/>
      <c r="O27" s="43"/>
      <c r="Q27" s="37" t="s">
        <v>15</v>
      </c>
    </row>
    <row r="28" spans="1:18" ht="17.25" customHeight="1">
      <c r="A28" s="38"/>
      <c r="B28" s="44"/>
      <c r="C28" s="45" t="s">
        <v>16</v>
      </c>
      <c r="D28" s="40"/>
      <c r="E28" s="40"/>
      <c r="F28" s="1"/>
      <c r="G28" s="41" t="s">
        <v>17</v>
      </c>
      <c r="H28" s="42"/>
      <c r="I28" s="171"/>
      <c r="J28" s="164"/>
      <c r="K28" s="164"/>
      <c r="L28" s="164"/>
      <c r="M28" s="164"/>
      <c r="N28" s="165"/>
      <c r="O28" s="43"/>
      <c r="Q28" s="46"/>
      <c r="R28" s="46"/>
    </row>
    <row r="29" spans="1:18" ht="15">
      <c r="A29" s="38"/>
      <c r="B29" s="40"/>
      <c r="C29" s="47" t="s">
        <v>18</v>
      </c>
      <c r="D29" s="40"/>
      <c r="E29" s="40"/>
      <c r="F29" s="40"/>
      <c r="G29" s="41" t="s">
        <v>19</v>
      </c>
      <c r="H29" s="48"/>
      <c r="I29" s="171" t="s">
        <v>250</v>
      </c>
      <c r="J29" s="171"/>
      <c r="K29" s="171"/>
      <c r="L29" s="171"/>
      <c r="M29" s="171"/>
      <c r="N29" s="172"/>
      <c r="O29" s="43"/>
      <c r="Q29" s="46"/>
      <c r="R29" s="46"/>
    </row>
    <row r="30" spans="1:18" ht="15.75">
      <c r="A30" s="38"/>
      <c r="B30" s="40"/>
      <c r="C30" s="40"/>
      <c r="D30" s="40"/>
      <c r="E30" s="40"/>
      <c r="F30" s="40"/>
      <c r="G30" s="41" t="s">
        <v>20</v>
      </c>
      <c r="H30" s="42"/>
      <c r="I30" s="173"/>
      <c r="J30" s="174"/>
      <c r="K30" s="174"/>
      <c r="L30" s="49" t="s">
        <v>21</v>
      </c>
      <c r="M30" s="175"/>
      <c r="N30" s="172"/>
      <c r="O30" s="43"/>
      <c r="Q30" s="46"/>
      <c r="R30" s="46"/>
    </row>
    <row r="31" spans="1:18" ht="15">
      <c r="A31" s="38"/>
      <c r="B31" s="1"/>
      <c r="C31" s="50" t="s">
        <v>22</v>
      </c>
      <c r="D31" s="40"/>
      <c r="E31" s="40"/>
      <c r="F31" s="40"/>
      <c r="G31" s="50" t="s">
        <v>22</v>
      </c>
      <c r="H31" s="40"/>
      <c r="I31" s="40"/>
      <c r="J31" s="40"/>
      <c r="K31" s="40"/>
      <c r="L31" s="40"/>
      <c r="M31" s="40"/>
      <c r="N31" s="40"/>
      <c r="O31" s="51"/>
      <c r="Q31" s="46"/>
      <c r="R31" s="46"/>
    </row>
    <row r="32" spans="1:18" ht="15.75">
      <c r="A32" s="43"/>
      <c r="B32" s="52" t="s">
        <v>23</v>
      </c>
      <c r="C32" s="176" t="s">
        <v>6</v>
      </c>
      <c r="D32" s="177"/>
      <c r="E32" s="53"/>
      <c r="F32" s="54" t="s">
        <v>24</v>
      </c>
      <c r="G32" s="176" t="s">
        <v>3</v>
      </c>
      <c r="H32" s="178"/>
      <c r="I32" s="178"/>
      <c r="J32" s="178"/>
      <c r="K32" s="178"/>
      <c r="L32" s="178"/>
      <c r="M32" s="178"/>
      <c r="N32" s="179"/>
      <c r="O32" s="43"/>
      <c r="Q32" s="46"/>
      <c r="R32" s="46"/>
    </row>
    <row r="33" spans="1:18" ht="15">
      <c r="A33" s="43"/>
      <c r="B33" s="55" t="s">
        <v>25</v>
      </c>
      <c r="C33" s="162" t="s">
        <v>221</v>
      </c>
      <c r="D33" s="163"/>
      <c r="E33" s="56"/>
      <c r="F33" s="57" t="s">
        <v>26</v>
      </c>
      <c r="G33" s="162" t="s">
        <v>223</v>
      </c>
      <c r="H33" s="164"/>
      <c r="I33" s="164"/>
      <c r="J33" s="164"/>
      <c r="K33" s="164"/>
      <c r="L33" s="164"/>
      <c r="M33" s="164"/>
      <c r="N33" s="165"/>
      <c r="O33" s="43"/>
      <c r="Q33" s="46"/>
      <c r="R33" s="46"/>
    </row>
    <row r="34" spans="1:18" ht="15">
      <c r="A34" s="43"/>
      <c r="B34" s="58" t="s">
        <v>27</v>
      </c>
      <c r="C34" s="162" t="s">
        <v>222</v>
      </c>
      <c r="D34" s="163"/>
      <c r="E34" s="56"/>
      <c r="F34" s="59" t="s">
        <v>28</v>
      </c>
      <c r="G34" s="162" t="s">
        <v>224</v>
      </c>
      <c r="H34" s="164"/>
      <c r="I34" s="164"/>
      <c r="J34" s="164"/>
      <c r="K34" s="164"/>
      <c r="L34" s="164"/>
      <c r="M34" s="164"/>
      <c r="N34" s="165"/>
      <c r="O34" s="43"/>
      <c r="Q34" s="46"/>
      <c r="R34" s="46"/>
    </row>
    <row r="35" spans="1:18" ht="15">
      <c r="A35" s="38"/>
      <c r="B35" s="60" t="s">
        <v>29</v>
      </c>
      <c r="C35" s="61"/>
      <c r="D35" s="62"/>
      <c r="E35" s="63"/>
      <c r="F35" s="60" t="s">
        <v>29</v>
      </c>
      <c r="G35" s="64"/>
      <c r="H35" s="64"/>
      <c r="I35" s="64"/>
      <c r="J35" s="64"/>
      <c r="K35" s="64"/>
      <c r="L35" s="64"/>
      <c r="M35" s="64"/>
      <c r="N35" s="64"/>
      <c r="O35" s="51"/>
      <c r="Q35" s="46"/>
      <c r="R35" s="46"/>
    </row>
    <row r="36" spans="1:18" ht="15">
      <c r="A36" s="43"/>
      <c r="B36" s="55"/>
      <c r="C36" s="162" t="s">
        <v>221</v>
      </c>
      <c r="D36" s="163"/>
      <c r="E36" s="56"/>
      <c r="F36" s="57"/>
      <c r="G36" s="162" t="s">
        <v>223</v>
      </c>
      <c r="H36" s="164"/>
      <c r="I36" s="164"/>
      <c r="J36" s="164"/>
      <c r="K36" s="164"/>
      <c r="L36" s="164"/>
      <c r="M36" s="164"/>
      <c r="N36" s="165"/>
      <c r="O36" s="43"/>
      <c r="Q36" s="46"/>
      <c r="R36" s="46"/>
    </row>
    <row r="37" spans="1:18" ht="15">
      <c r="A37" s="43"/>
      <c r="B37" s="65"/>
      <c r="C37" s="162" t="s">
        <v>222</v>
      </c>
      <c r="D37" s="163"/>
      <c r="E37" s="56"/>
      <c r="F37" s="66"/>
      <c r="G37" s="162" t="s">
        <v>224</v>
      </c>
      <c r="H37" s="164"/>
      <c r="I37" s="164"/>
      <c r="J37" s="164"/>
      <c r="K37" s="164"/>
      <c r="L37" s="164"/>
      <c r="M37" s="164"/>
      <c r="N37" s="165"/>
      <c r="O37" s="43"/>
      <c r="Q37" s="46"/>
      <c r="R37" s="46"/>
    </row>
    <row r="38" spans="1:18" ht="15.75">
      <c r="A38" s="38"/>
      <c r="B38" s="40"/>
      <c r="C38" s="40"/>
      <c r="D38" s="40"/>
      <c r="E38" s="40"/>
      <c r="F38" s="67" t="s">
        <v>30</v>
      </c>
      <c r="G38" s="50"/>
      <c r="H38" s="50"/>
      <c r="I38" s="50"/>
      <c r="J38" s="40"/>
      <c r="K38" s="40"/>
      <c r="L38" s="40"/>
      <c r="M38" s="68"/>
      <c r="N38" s="1"/>
      <c r="O38" s="51"/>
      <c r="Q38" s="46"/>
      <c r="R38" s="46"/>
    </row>
    <row r="39" spans="1:18" ht="15">
      <c r="A39" s="38"/>
      <c r="B39" s="69" t="s">
        <v>31</v>
      </c>
      <c r="C39" s="40"/>
      <c r="D39" s="40"/>
      <c r="E39" s="40"/>
      <c r="F39" s="70" t="s">
        <v>32</v>
      </c>
      <c r="G39" s="70" t="s">
        <v>33</v>
      </c>
      <c r="H39" s="70" t="s">
        <v>34</v>
      </c>
      <c r="I39" s="70" t="s">
        <v>35</v>
      </c>
      <c r="J39" s="70" t="s">
        <v>36</v>
      </c>
      <c r="K39" s="166" t="s">
        <v>37</v>
      </c>
      <c r="L39" s="167"/>
      <c r="M39" s="71" t="s">
        <v>38</v>
      </c>
      <c r="N39" s="72" t="s">
        <v>39</v>
      </c>
      <c r="O39" s="43"/>
      <c r="R39" s="46"/>
    </row>
    <row r="40" spans="1:18" ht="18" customHeight="1">
      <c r="A40" s="43"/>
      <c r="B40" s="73" t="s">
        <v>40</v>
      </c>
      <c r="C40" s="74" t="str">
        <f>IF(C33&gt;"",C33&amp;" - "&amp;G33,"")</f>
        <v>Mäntynen, Tapio - Olander, Olavi</v>
      </c>
      <c r="D40" s="75"/>
      <c r="E40" s="76"/>
      <c r="F40" s="78">
        <v>-8</v>
      </c>
      <c r="G40" s="78">
        <v>10</v>
      </c>
      <c r="H40" s="78">
        <v>4</v>
      </c>
      <c r="I40" s="78">
        <v>-9</v>
      </c>
      <c r="J40" s="78">
        <v>9</v>
      </c>
      <c r="K40" s="79">
        <f>IF(ISBLANK(F40),"",COUNTIF(F40:J40,"&gt;=0"))</f>
        <v>3</v>
      </c>
      <c r="L40" s="80">
        <f>IF(ISBLANK(F40),"",(IF(LEFT(F40,1)="-",1,0)+IF(LEFT(G40,1)="-",1,0)+IF(LEFT(H40,1)="-",1,0)+IF(LEFT(I40,1)="-",1,0)+IF(LEFT(J40,1)="-",1,0)))</f>
        <v>2</v>
      </c>
      <c r="M40" s="81">
        <f aca="true" t="shared" si="1" ref="M40:N44">IF(K40=3,1,"")</f>
        <v>1</v>
      </c>
      <c r="N40" s="82">
        <f t="shared" si="1"/>
      </c>
      <c r="O40" s="43"/>
      <c r="Q40" s="46"/>
      <c r="R40" s="46"/>
    </row>
    <row r="41" spans="1:18" ht="18" customHeight="1">
      <c r="A41" s="43"/>
      <c r="B41" s="73" t="s">
        <v>41</v>
      </c>
      <c r="C41" s="75" t="str">
        <f>IF(C34&gt;"",C34&amp;" - "&amp;G34,"")</f>
        <v>Mäkelä, Reino - Ukkonen, Pauli</v>
      </c>
      <c r="D41" s="74"/>
      <c r="E41" s="76"/>
      <c r="F41" s="83">
        <v>-2</v>
      </c>
      <c r="G41" s="78">
        <v>-2</v>
      </c>
      <c r="H41" s="78">
        <v>-3</v>
      </c>
      <c r="I41" s="78"/>
      <c r="J41" s="78"/>
      <c r="K41" s="79">
        <f>IF(ISBLANK(F41),"",COUNTIF(F41:J41,"&gt;=0"))</f>
        <v>0</v>
      </c>
      <c r="L41" s="80">
        <f>IF(ISBLANK(F41),"",(IF(LEFT(F41,1)="-",1,0)+IF(LEFT(G41,1)="-",1,0)+IF(LEFT(H41,1)="-",1,0)+IF(LEFT(I41,1)="-",1,0)+IF(LEFT(J41,1)="-",1,0)))</f>
        <v>3</v>
      </c>
      <c r="M41" s="81">
        <f t="shared" si="1"/>
      </c>
      <c r="N41" s="82">
        <f t="shared" si="1"/>
        <v>1</v>
      </c>
      <c r="O41" s="43"/>
      <c r="Q41" s="46"/>
      <c r="R41" s="46"/>
    </row>
    <row r="42" spans="1:18" ht="18" customHeight="1">
      <c r="A42" s="43"/>
      <c r="B42" s="84" t="s">
        <v>42</v>
      </c>
      <c r="C42" s="85" t="str">
        <f>IF(C36&gt;"",C36&amp;" / "&amp;C37,"")</f>
        <v>Mäntynen, Tapio / Mäkelä, Reino</v>
      </c>
      <c r="D42" s="86" t="str">
        <f>IF(G36&gt;"",G36&amp;" / "&amp;G37,"")</f>
        <v>Olander, Olavi / Ukkonen, Pauli</v>
      </c>
      <c r="E42" s="87"/>
      <c r="F42" s="88">
        <v>-7</v>
      </c>
      <c r="G42" s="105">
        <v>6</v>
      </c>
      <c r="H42" s="90">
        <v>-3</v>
      </c>
      <c r="I42" s="90">
        <v>-4</v>
      </c>
      <c r="J42" s="90"/>
      <c r="K42" s="79">
        <f>IF(ISBLANK(F42),"",COUNTIF(F42:J42,"&gt;=0"))</f>
        <v>1</v>
      </c>
      <c r="L42" s="80">
        <f>IF(ISBLANK(F42),"",(IF(LEFT(F42,1)="-",1,0)+IF(LEFT(G42,1)="-",1,0)+IF(LEFT(H42,1)="-",1,0)+IF(LEFT(I42,1)="-",1,0)+IF(LEFT(J42,1)="-",1,0)))</f>
        <v>3</v>
      </c>
      <c r="M42" s="81">
        <f t="shared" si="1"/>
      </c>
      <c r="N42" s="82">
        <f t="shared" si="1"/>
        <v>1</v>
      </c>
      <c r="O42" s="43"/>
      <c r="Q42" s="46"/>
      <c r="R42" s="46"/>
    </row>
    <row r="43" spans="1:18" ht="18" customHeight="1">
      <c r="A43" s="43"/>
      <c r="B43" s="73" t="s">
        <v>43</v>
      </c>
      <c r="C43" s="75" t="str">
        <f>IF(C33&gt;"",C33&amp;" - "&amp;G34,"")</f>
        <v>Mäntynen, Tapio - Ukkonen, Pauli</v>
      </c>
      <c r="D43" s="74"/>
      <c r="E43" s="76"/>
      <c r="F43" s="91">
        <v>-10</v>
      </c>
      <c r="G43" s="78">
        <v>-6</v>
      </c>
      <c r="H43" s="78">
        <v>-7</v>
      </c>
      <c r="I43" s="78"/>
      <c r="J43" s="77"/>
      <c r="K43" s="79">
        <f>IF(ISBLANK(F43),"",COUNTIF(F43:J43,"&gt;=0"))</f>
        <v>0</v>
      </c>
      <c r="L43" s="80">
        <f>IF(ISBLANK(F43),"",(IF(LEFT(F43,1)="-",1,0)+IF(LEFT(G43,1)="-",1,0)+IF(LEFT(H43,1)="-",1,0)+IF(LEFT(I43,1)="-",1,0)+IF(LEFT(J43,1)="-",1,0)))</f>
        <v>3</v>
      </c>
      <c r="M43" s="81">
        <f t="shared" si="1"/>
      </c>
      <c r="N43" s="82">
        <f t="shared" si="1"/>
        <v>1</v>
      </c>
      <c r="O43" s="43"/>
      <c r="Q43" s="46"/>
      <c r="R43" s="46"/>
    </row>
    <row r="44" spans="1:18" ht="18" customHeight="1" thickBot="1">
      <c r="A44" s="43"/>
      <c r="B44" s="73" t="s">
        <v>44</v>
      </c>
      <c r="C44" s="75" t="str">
        <f>IF(C34&gt;"",C34&amp;" - "&amp;G33,"")</f>
        <v>Mäkelä, Reino - Olander, Olavi</v>
      </c>
      <c r="D44" s="74"/>
      <c r="E44" s="76"/>
      <c r="F44" s="77"/>
      <c r="G44" s="78"/>
      <c r="H44" s="77"/>
      <c r="I44" s="78"/>
      <c r="J44" s="78"/>
      <c r="K44" s="79">
        <f>IF(ISBLANK(F44),"",COUNTIF(F44:J44,"&gt;=0"))</f>
      </c>
      <c r="L44" s="92">
        <f>IF(ISBLANK(F44),"",(IF(LEFT(F44,1)="-",1,0)+IF(LEFT(G44,1)="-",1,0)+IF(LEFT(H44,1)="-",1,0)+IF(LEFT(I44,1)="-",1,0)+IF(LEFT(J44,1)="-",1,0)))</f>
      </c>
      <c r="M44" s="81">
        <f t="shared" si="1"/>
      </c>
      <c r="N44" s="82">
        <f t="shared" si="1"/>
      </c>
      <c r="O44" s="43"/>
      <c r="Q44" s="46"/>
      <c r="R44" s="46"/>
    </row>
    <row r="45" spans="1:18" ht="16.5" thickBot="1">
      <c r="A45" s="38"/>
      <c r="B45" s="40"/>
      <c r="C45" s="40"/>
      <c r="D45" s="40"/>
      <c r="E45" s="40"/>
      <c r="F45" s="40"/>
      <c r="G45" s="40"/>
      <c r="H45" s="40"/>
      <c r="I45" s="93" t="s">
        <v>45</v>
      </c>
      <c r="J45" s="94"/>
      <c r="K45" s="95">
        <f>IF(ISBLANK(D40),"",SUM(K40:K44))</f>
      </c>
      <c r="L45" s="96">
        <f>IF(ISBLANK(E40),"",SUM(L40:L44))</f>
      </c>
      <c r="M45" s="97">
        <f>IF(ISBLANK(F40),"",SUM(M40:M44))</f>
        <v>1</v>
      </c>
      <c r="N45" s="98">
        <f>IF(ISBLANK(F40),"",SUM(N40:N44))</f>
        <v>3</v>
      </c>
      <c r="O45" s="43"/>
      <c r="Q45" s="46"/>
      <c r="R45" s="46"/>
    </row>
    <row r="46" spans="1:18" ht="15">
      <c r="A46" s="38"/>
      <c r="B46" s="39" t="s">
        <v>46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51"/>
      <c r="Q46" s="46"/>
      <c r="R46" s="46"/>
    </row>
    <row r="47" spans="1:18" ht="15">
      <c r="A47" s="38"/>
      <c r="B47" s="99" t="s">
        <v>47</v>
      </c>
      <c r="C47" s="99"/>
      <c r="D47" s="99" t="s">
        <v>49</v>
      </c>
      <c r="E47" s="100"/>
      <c r="F47" s="99"/>
      <c r="G47" s="99" t="s">
        <v>48</v>
      </c>
      <c r="H47" s="100"/>
      <c r="I47" s="99"/>
      <c r="J47" s="3" t="s">
        <v>50</v>
      </c>
      <c r="K47" s="1"/>
      <c r="L47" s="40"/>
      <c r="M47" s="40"/>
      <c r="N47" s="40"/>
      <c r="O47" s="51"/>
      <c r="Q47" s="46"/>
      <c r="R47" s="46"/>
    </row>
    <row r="48" spans="1:18" ht="18.75" thickBot="1">
      <c r="A48" s="38"/>
      <c r="B48" s="40"/>
      <c r="C48" s="40"/>
      <c r="D48" s="40"/>
      <c r="E48" s="40"/>
      <c r="F48" s="40"/>
      <c r="G48" s="40"/>
      <c r="H48" s="40"/>
      <c r="I48" s="40"/>
      <c r="J48" s="168" t="str">
        <f>IF(M45=3,C32,IF(N45=3,G32,""))</f>
        <v>Wega 2</v>
      </c>
      <c r="K48" s="169"/>
      <c r="L48" s="169"/>
      <c r="M48" s="169"/>
      <c r="N48" s="170"/>
      <c r="O48" s="43"/>
      <c r="Q48" s="46"/>
      <c r="R48" s="46"/>
    </row>
    <row r="49" spans="1:18" ht="18">
      <c r="A49" s="101"/>
      <c r="B49" s="102"/>
      <c r="C49" s="102"/>
      <c r="D49" s="102"/>
      <c r="E49" s="102"/>
      <c r="F49" s="102"/>
      <c r="G49" s="102"/>
      <c r="H49" s="102"/>
      <c r="I49" s="102"/>
      <c r="J49" s="103"/>
      <c r="K49" s="103"/>
      <c r="L49" s="103"/>
      <c r="M49" s="103"/>
      <c r="N49" s="103"/>
      <c r="O49" s="8"/>
      <c r="Q49" s="46"/>
      <c r="R49" s="46"/>
    </row>
    <row r="50" spans="2:18" ht="15">
      <c r="B50" s="104" t="s">
        <v>51</v>
      </c>
      <c r="Q50" s="46"/>
      <c r="R50" s="46"/>
    </row>
    <row r="51" spans="1:17" ht="15.75">
      <c r="A51" s="32"/>
      <c r="B51" s="33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6"/>
      <c r="Q51" s="37" t="s">
        <v>11</v>
      </c>
    </row>
    <row r="52" spans="1:17" ht="15.75">
      <c r="A52" s="38"/>
      <c r="B52" s="1"/>
      <c r="C52" s="39" t="s">
        <v>12</v>
      </c>
      <c r="D52" s="40"/>
      <c r="E52" s="40"/>
      <c r="F52" s="1"/>
      <c r="G52" s="41" t="s">
        <v>13</v>
      </c>
      <c r="H52" s="42"/>
      <c r="I52" s="171" t="s">
        <v>14</v>
      </c>
      <c r="J52" s="164"/>
      <c r="K52" s="164"/>
      <c r="L52" s="164"/>
      <c r="M52" s="164"/>
      <c r="N52" s="165"/>
      <c r="O52" s="43"/>
      <c r="Q52" s="37" t="s">
        <v>15</v>
      </c>
    </row>
    <row r="53" spans="1:18" ht="17.25" customHeight="1">
      <c r="A53" s="38"/>
      <c r="B53" s="44"/>
      <c r="C53" s="45" t="s">
        <v>16</v>
      </c>
      <c r="D53" s="40"/>
      <c r="E53" s="40"/>
      <c r="F53" s="1"/>
      <c r="G53" s="41" t="s">
        <v>17</v>
      </c>
      <c r="H53" s="42"/>
      <c r="I53" s="171"/>
      <c r="J53" s="164"/>
      <c r="K53" s="164"/>
      <c r="L53" s="164"/>
      <c r="M53" s="164"/>
      <c r="N53" s="165"/>
      <c r="O53" s="43"/>
      <c r="Q53" s="46"/>
      <c r="R53" s="46"/>
    </row>
    <row r="54" spans="1:18" ht="15">
      <c r="A54" s="38"/>
      <c r="B54" s="40"/>
      <c r="C54" s="47" t="s">
        <v>18</v>
      </c>
      <c r="D54" s="40"/>
      <c r="E54" s="40"/>
      <c r="F54" s="40"/>
      <c r="G54" s="41" t="s">
        <v>19</v>
      </c>
      <c r="H54" s="48"/>
      <c r="I54" s="171" t="s">
        <v>250</v>
      </c>
      <c r="J54" s="171"/>
      <c r="K54" s="171"/>
      <c r="L54" s="171"/>
      <c r="M54" s="171"/>
      <c r="N54" s="172"/>
      <c r="O54" s="43"/>
      <c r="Q54" s="46"/>
      <c r="R54" s="46"/>
    </row>
    <row r="55" spans="1:18" ht="15.75">
      <c r="A55" s="38"/>
      <c r="B55" s="40"/>
      <c r="C55" s="40"/>
      <c r="D55" s="40"/>
      <c r="E55" s="40"/>
      <c r="F55" s="40"/>
      <c r="G55" s="41" t="s">
        <v>20</v>
      </c>
      <c r="H55" s="42"/>
      <c r="I55" s="173"/>
      <c r="J55" s="174"/>
      <c r="K55" s="174"/>
      <c r="L55" s="49" t="s">
        <v>21</v>
      </c>
      <c r="M55" s="175"/>
      <c r="N55" s="172"/>
      <c r="O55" s="43"/>
      <c r="Q55" s="46"/>
      <c r="R55" s="46"/>
    </row>
    <row r="56" spans="1:18" ht="15">
      <c r="A56" s="38"/>
      <c r="B56" s="1"/>
      <c r="C56" s="50" t="s">
        <v>22</v>
      </c>
      <c r="D56" s="40"/>
      <c r="E56" s="40"/>
      <c r="F56" s="40"/>
      <c r="G56" s="50" t="s">
        <v>22</v>
      </c>
      <c r="H56" s="40"/>
      <c r="I56" s="40"/>
      <c r="J56" s="40"/>
      <c r="K56" s="40"/>
      <c r="L56" s="40"/>
      <c r="M56" s="40"/>
      <c r="N56" s="40"/>
      <c r="O56" s="51"/>
      <c r="Q56" s="46"/>
      <c r="R56" s="46"/>
    </row>
    <row r="57" spans="1:18" ht="15.75">
      <c r="A57" s="43"/>
      <c r="B57" s="52" t="s">
        <v>23</v>
      </c>
      <c r="C57" s="176" t="s">
        <v>0</v>
      </c>
      <c r="D57" s="177"/>
      <c r="E57" s="53"/>
      <c r="F57" s="54" t="s">
        <v>24</v>
      </c>
      <c r="G57" s="176" t="s">
        <v>3</v>
      </c>
      <c r="H57" s="178"/>
      <c r="I57" s="178"/>
      <c r="J57" s="178"/>
      <c r="K57" s="178"/>
      <c r="L57" s="178"/>
      <c r="M57" s="178"/>
      <c r="N57" s="179"/>
      <c r="O57" s="43"/>
      <c r="Q57" s="46"/>
      <c r="R57" s="46"/>
    </row>
    <row r="58" spans="1:18" ht="15">
      <c r="A58" s="43"/>
      <c r="B58" s="55" t="s">
        <v>25</v>
      </c>
      <c r="C58" s="162" t="s">
        <v>216</v>
      </c>
      <c r="D58" s="163"/>
      <c r="E58" s="56"/>
      <c r="F58" s="57" t="s">
        <v>26</v>
      </c>
      <c r="G58" s="162" t="s">
        <v>223</v>
      </c>
      <c r="H58" s="164"/>
      <c r="I58" s="164"/>
      <c r="J58" s="164"/>
      <c r="K58" s="164"/>
      <c r="L58" s="164"/>
      <c r="M58" s="164"/>
      <c r="N58" s="165"/>
      <c r="O58" s="43"/>
      <c r="Q58" s="46"/>
      <c r="R58" s="46"/>
    </row>
    <row r="59" spans="1:18" ht="15">
      <c r="A59" s="43"/>
      <c r="B59" s="58" t="s">
        <v>27</v>
      </c>
      <c r="C59" s="162" t="s">
        <v>218</v>
      </c>
      <c r="D59" s="163"/>
      <c r="E59" s="56"/>
      <c r="F59" s="59" t="s">
        <v>28</v>
      </c>
      <c r="G59" s="162" t="s">
        <v>224</v>
      </c>
      <c r="H59" s="164"/>
      <c r="I59" s="164"/>
      <c r="J59" s="164"/>
      <c r="K59" s="164"/>
      <c r="L59" s="164"/>
      <c r="M59" s="164"/>
      <c r="N59" s="165"/>
      <c r="O59" s="43"/>
      <c r="Q59" s="46"/>
      <c r="R59" s="46"/>
    </row>
    <row r="60" spans="1:18" ht="15">
      <c r="A60" s="38"/>
      <c r="B60" s="60" t="s">
        <v>29</v>
      </c>
      <c r="C60" s="61"/>
      <c r="D60" s="62"/>
      <c r="E60" s="63"/>
      <c r="F60" s="60" t="s">
        <v>29</v>
      </c>
      <c r="G60" s="64"/>
      <c r="H60" s="64"/>
      <c r="I60" s="64"/>
      <c r="J60" s="64"/>
      <c r="K60" s="64"/>
      <c r="L60" s="64"/>
      <c r="M60" s="64"/>
      <c r="N60" s="64"/>
      <c r="O60" s="51"/>
      <c r="Q60" s="46"/>
      <c r="R60" s="46"/>
    </row>
    <row r="61" spans="1:18" ht="15">
      <c r="A61" s="43"/>
      <c r="B61" s="55"/>
      <c r="C61" s="162" t="s">
        <v>216</v>
      </c>
      <c r="D61" s="163"/>
      <c r="E61" s="56"/>
      <c r="F61" s="57"/>
      <c r="G61" s="162" t="s">
        <v>223</v>
      </c>
      <c r="H61" s="164"/>
      <c r="I61" s="164"/>
      <c r="J61" s="164"/>
      <c r="K61" s="164"/>
      <c r="L61" s="164"/>
      <c r="M61" s="164"/>
      <c r="N61" s="165"/>
      <c r="O61" s="43"/>
      <c r="Q61" s="46"/>
      <c r="R61" s="46"/>
    </row>
    <row r="62" spans="1:18" ht="15">
      <c r="A62" s="43"/>
      <c r="B62" s="65"/>
      <c r="C62" s="162" t="s">
        <v>218</v>
      </c>
      <c r="D62" s="163"/>
      <c r="E62" s="56"/>
      <c r="F62" s="66"/>
      <c r="G62" s="162" t="s">
        <v>224</v>
      </c>
      <c r="H62" s="164"/>
      <c r="I62" s="164"/>
      <c r="J62" s="164"/>
      <c r="K62" s="164"/>
      <c r="L62" s="164"/>
      <c r="M62" s="164"/>
      <c r="N62" s="165"/>
      <c r="O62" s="43"/>
      <c r="Q62" s="46"/>
      <c r="R62" s="46"/>
    </row>
    <row r="63" spans="1:18" ht="15.75">
      <c r="A63" s="38"/>
      <c r="B63" s="40"/>
      <c r="C63" s="40"/>
      <c r="D63" s="40"/>
      <c r="E63" s="40"/>
      <c r="F63" s="67" t="s">
        <v>30</v>
      </c>
      <c r="G63" s="50"/>
      <c r="H63" s="50"/>
      <c r="I63" s="50"/>
      <c r="J63" s="40"/>
      <c r="K63" s="40"/>
      <c r="L63" s="40"/>
      <c r="M63" s="68"/>
      <c r="N63" s="1"/>
      <c r="O63" s="51"/>
      <c r="Q63" s="46"/>
      <c r="R63" s="46"/>
    </row>
    <row r="64" spans="1:18" ht="15">
      <c r="A64" s="38"/>
      <c r="B64" s="69" t="s">
        <v>31</v>
      </c>
      <c r="C64" s="40"/>
      <c r="D64" s="40"/>
      <c r="E64" s="40"/>
      <c r="F64" s="70" t="s">
        <v>32</v>
      </c>
      <c r="G64" s="70" t="s">
        <v>33</v>
      </c>
      <c r="H64" s="70" t="s">
        <v>34</v>
      </c>
      <c r="I64" s="70" t="s">
        <v>35</v>
      </c>
      <c r="J64" s="70" t="s">
        <v>36</v>
      </c>
      <c r="K64" s="166" t="s">
        <v>37</v>
      </c>
      <c r="L64" s="167"/>
      <c r="M64" s="71" t="s">
        <v>38</v>
      </c>
      <c r="N64" s="72" t="s">
        <v>39</v>
      </c>
      <c r="O64" s="43"/>
      <c r="R64" s="46"/>
    </row>
    <row r="65" spans="1:18" ht="18" customHeight="1">
      <c r="A65" s="43"/>
      <c r="B65" s="73" t="s">
        <v>40</v>
      </c>
      <c r="C65" s="74" t="str">
        <f>IF(C58&gt;"",C58&amp;" - "&amp;G58,"")</f>
        <v>Merimaa, Kai - Olander, Olavi</v>
      </c>
      <c r="D65" s="75"/>
      <c r="E65" s="76"/>
      <c r="F65" s="78">
        <v>6</v>
      </c>
      <c r="G65" s="78">
        <v>3</v>
      </c>
      <c r="H65" s="78">
        <v>7</v>
      </c>
      <c r="I65" s="78"/>
      <c r="J65" s="78"/>
      <c r="K65" s="79">
        <f>IF(ISBLANK(F65),"",COUNTIF(F65:J65,"&gt;=0"))</f>
        <v>3</v>
      </c>
      <c r="L65" s="80">
        <f>IF(ISBLANK(F65),"",(IF(LEFT(F65,1)="-",1,0)+IF(LEFT(G65,1)="-",1,0)+IF(LEFT(H65,1)="-",1,0)+IF(LEFT(I65,1)="-",1,0)+IF(LEFT(J65,1)="-",1,0)))</f>
        <v>0</v>
      </c>
      <c r="M65" s="81">
        <f aca="true" t="shared" si="2" ref="M65:N69">IF(K65=3,1,"")</f>
        <v>1</v>
      </c>
      <c r="N65" s="82">
        <f t="shared" si="2"/>
      </c>
      <c r="O65" s="43"/>
      <c r="Q65" s="46"/>
      <c r="R65" s="46"/>
    </row>
    <row r="66" spans="1:18" ht="18" customHeight="1">
      <c r="A66" s="43"/>
      <c r="B66" s="73" t="s">
        <v>41</v>
      </c>
      <c r="C66" s="75" t="str">
        <f>IF(C59&gt;"",C59&amp;" - "&amp;G59,"")</f>
        <v>Blomfelt, Kaj - Ukkonen, Pauli</v>
      </c>
      <c r="D66" s="74"/>
      <c r="E66" s="76"/>
      <c r="F66" s="83">
        <v>7</v>
      </c>
      <c r="G66" s="78">
        <v>6</v>
      </c>
      <c r="H66" s="78">
        <v>7</v>
      </c>
      <c r="I66" s="78"/>
      <c r="J66" s="78"/>
      <c r="K66" s="79">
        <f>IF(ISBLANK(F66),"",COUNTIF(F66:J66,"&gt;=0"))</f>
        <v>3</v>
      </c>
      <c r="L66" s="80">
        <f>IF(ISBLANK(F66),"",(IF(LEFT(F66,1)="-",1,0)+IF(LEFT(G66,1)="-",1,0)+IF(LEFT(H66,1)="-",1,0)+IF(LEFT(I66,1)="-",1,0)+IF(LEFT(J66,1)="-",1,0)))</f>
        <v>0</v>
      </c>
      <c r="M66" s="81">
        <f t="shared" si="2"/>
        <v>1</v>
      </c>
      <c r="N66" s="82">
        <f t="shared" si="2"/>
      </c>
      <c r="O66" s="43"/>
      <c r="Q66" s="46"/>
      <c r="R66" s="46"/>
    </row>
    <row r="67" spans="1:18" ht="18" customHeight="1">
      <c r="A67" s="43"/>
      <c r="B67" s="84" t="s">
        <v>42</v>
      </c>
      <c r="C67" s="85" t="str">
        <f>IF(C61&gt;"",C61&amp;" / "&amp;C62,"")</f>
        <v>Merimaa, Kai / Blomfelt, Kaj</v>
      </c>
      <c r="D67" s="86" t="str">
        <f>IF(G61&gt;"",G61&amp;" / "&amp;G62,"")</f>
        <v>Olander, Olavi / Ukkonen, Pauli</v>
      </c>
      <c r="E67" s="87"/>
      <c r="F67" s="88">
        <v>8</v>
      </c>
      <c r="G67" s="105">
        <v>11</v>
      </c>
      <c r="H67" s="90">
        <v>3</v>
      </c>
      <c r="I67" s="90"/>
      <c r="J67" s="90"/>
      <c r="K67" s="79">
        <f>IF(ISBLANK(F67),"",COUNTIF(F67:J67,"&gt;=0"))</f>
        <v>3</v>
      </c>
      <c r="L67" s="80">
        <f>IF(ISBLANK(F67),"",(IF(LEFT(F67,1)="-",1,0)+IF(LEFT(G67,1)="-",1,0)+IF(LEFT(H67,1)="-",1,0)+IF(LEFT(I67,1)="-",1,0)+IF(LEFT(J67,1)="-",1,0)))</f>
        <v>0</v>
      </c>
      <c r="M67" s="81">
        <f t="shared" si="2"/>
        <v>1</v>
      </c>
      <c r="N67" s="82">
        <f t="shared" si="2"/>
      </c>
      <c r="O67" s="43"/>
      <c r="Q67" s="46"/>
      <c r="R67" s="46"/>
    </row>
    <row r="68" spans="1:18" ht="18" customHeight="1">
      <c r="A68" s="43"/>
      <c r="B68" s="73" t="s">
        <v>43</v>
      </c>
      <c r="C68" s="75" t="str">
        <f>IF(C58&gt;"",C58&amp;" - "&amp;G59,"")</f>
        <v>Merimaa, Kai - Ukkonen, Pauli</v>
      </c>
      <c r="D68" s="74"/>
      <c r="E68" s="76"/>
      <c r="F68" s="91"/>
      <c r="G68" s="78"/>
      <c r="H68" s="78"/>
      <c r="I68" s="78"/>
      <c r="J68" s="77"/>
      <c r="K68" s="79">
        <f>IF(ISBLANK(F68),"",COUNTIF(F68:J68,"&gt;=0"))</f>
      </c>
      <c r="L68" s="80">
        <f>IF(ISBLANK(F68),"",(IF(LEFT(F68,1)="-",1,0)+IF(LEFT(G68,1)="-",1,0)+IF(LEFT(H68,1)="-",1,0)+IF(LEFT(I68,1)="-",1,0)+IF(LEFT(J68,1)="-",1,0)))</f>
      </c>
      <c r="M68" s="81">
        <f t="shared" si="2"/>
      </c>
      <c r="N68" s="82">
        <f t="shared" si="2"/>
      </c>
      <c r="O68" s="43"/>
      <c r="Q68" s="46"/>
      <c r="R68" s="46"/>
    </row>
    <row r="69" spans="1:18" ht="18" customHeight="1" thickBot="1">
      <c r="A69" s="43"/>
      <c r="B69" s="73" t="s">
        <v>44</v>
      </c>
      <c r="C69" s="75" t="str">
        <f>IF(C59&gt;"",C59&amp;" - "&amp;G58,"")</f>
        <v>Blomfelt, Kaj - Olander, Olavi</v>
      </c>
      <c r="D69" s="74"/>
      <c r="E69" s="76"/>
      <c r="F69" s="77"/>
      <c r="G69" s="78"/>
      <c r="H69" s="77"/>
      <c r="I69" s="78"/>
      <c r="J69" s="78"/>
      <c r="K69" s="79">
        <f>IF(ISBLANK(F69),"",COUNTIF(F69:J69,"&gt;=0"))</f>
      </c>
      <c r="L69" s="92">
        <f>IF(ISBLANK(F69),"",(IF(LEFT(F69,1)="-",1,0)+IF(LEFT(G69,1)="-",1,0)+IF(LEFT(H69,1)="-",1,0)+IF(LEFT(I69,1)="-",1,0)+IF(LEFT(J69,1)="-",1,0)))</f>
      </c>
      <c r="M69" s="81">
        <f t="shared" si="2"/>
      </c>
      <c r="N69" s="82">
        <f t="shared" si="2"/>
      </c>
      <c r="O69" s="43"/>
      <c r="Q69" s="46"/>
      <c r="R69" s="46"/>
    </row>
    <row r="70" spans="1:18" ht="16.5" thickBot="1">
      <c r="A70" s="38"/>
      <c r="B70" s="40"/>
      <c r="C70" s="40"/>
      <c r="D70" s="40"/>
      <c r="E70" s="40"/>
      <c r="F70" s="40"/>
      <c r="G70" s="40"/>
      <c r="H70" s="40"/>
      <c r="I70" s="93" t="s">
        <v>45</v>
      </c>
      <c r="J70" s="94"/>
      <c r="K70" s="95">
        <f>IF(ISBLANK(D65),"",SUM(K65:K69))</f>
      </c>
      <c r="L70" s="96">
        <f>IF(ISBLANK(E65),"",SUM(L65:L69))</f>
      </c>
      <c r="M70" s="97">
        <f>IF(ISBLANK(F65),"",SUM(M65:M69))</f>
        <v>3</v>
      </c>
      <c r="N70" s="98">
        <f>IF(ISBLANK(F65),"",SUM(N65:N69))</f>
        <v>0</v>
      </c>
      <c r="O70" s="43"/>
      <c r="Q70" s="46"/>
      <c r="R70" s="46"/>
    </row>
    <row r="71" spans="1:18" ht="15">
      <c r="A71" s="38"/>
      <c r="B71" s="39" t="s">
        <v>46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51"/>
      <c r="Q71" s="46"/>
      <c r="R71" s="46"/>
    </row>
    <row r="72" spans="1:18" ht="15">
      <c r="A72" s="38"/>
      <c r="B72" s="99" t="s">
        <v>47</v>
      </c>
      <c r="C72" s="99"/>
      <c r="D72" s="99" t="s">
        <v>49</v>
      </c>
      <c r="E72" s="100"/>
      <c r="F72" s="99"/>
      <c r="G72" s="99" t="s">
        <v>48</v>
      </c>
      <c r="H72" s="100"/>
      <c r="I72" s="99"/>
      <c r="J72" s="3" t="s">
        <v>50</v>
      </c>
      <c r="K72" s="1"/>
      <c r="L72" s="40"/>
      <c r="M72" s="40"/>
      <c r="N72" s="40"/>
      <c r="O72" s="51"/>
      <c r="Q72" s="46"/>
      <c r="R72" s="46"/>
    </row>
    <row r="73" spans="1:18" ht="18.75" thickBot="1">
      <c r="A73" s="38"/>
      <c r="B73" s="40"/>
      <c r="C73" s="40"/>
      <c r="D73" s="40"/>
      <c r="E73" s="40"/>
      <c r="F73" s="40"/>
      <c r="G73" s="40"/>
      <c r="H73" s="40"/>
      <c r="I73" s="40"/>
      <c r="J73" s="168" t="str">
        <f>IF(M70=3,C57,IF(N70=3,G57,""))</f>
        <v>Wega</v>
      </c>
      <c r="K73" s="169"/>
      <c r="L73" s="169"/>
      <c r="M73" s="169"/>
      <c r="N73" s="170"/>
      <c r="O73" s="43"/>
      <c r="Q73" s="46"/>
      <c r="R73" s="46"/>
    </row>
    <row r="74" spans="1:18" ht="18">
      <c r="A74" s="101"/>
      <c r="B74" s="102"/>
      <c r="C74" s="102"/>
      <c r="D74" s="102"/>
      <c r="E74" s="102"/>
      <c r="F74" s="102"/>
      <c r="G74" s="102"/>
      <c r="H74" s="102"/>
      <c r="I74" s="102"/>
      <c r="J74" s="103"/>
      <c r="K74" s="103"/>
      <c r="L74" s="103"/>
      <c r="M74" s="103"/>
      <c r="N74" s="103"/>
      <c r="O74" s="8"/>
      <c r="Q74" s="46"/>
      <c r="R74" s="46"/>
    </row>
    <row r="75" spans="2:18" ht="15">
      <c r="B75" s="104" t="s">
        <v>51</v>
      </c>
      <c r="Q75" s="46"/>
      <c r="R75" s="46"/>
    </row>
    <row r="76" spans="1:17" ht="15.75">
      <c r="A76" s="32"/>
      <c r="B76" s="33"/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6"/>
      <c r="Q76" s="37" t="s">
        <v>11</v>
      </c>
    </row>
    <row r="77" spans="1:17" ht="15.75">
      <c r="A77" s="38"/>
      <c r="B77" s="1"/>
      <c r="C77" s="39" t="s">
        <v>12</v>
      </c>
      <c r="D77" s="40"/>
      <c r="E77" s="40"/>
      <c r="F77" s="1"/>
      <c r="G77" s="41" t="s">
        <v>13</v>
      </c>
      <c r="H77" s="42"/>
      <c r="I77" s="171" t="s">
        <v>14</v>
      </c>
      <c r="J77" s="164"/>
      <c r="K77" s="164"/>
      <c r="L77" s="164"/>
      <c r="M77" s="164"/>
      <c r="N77" s="165"/>
      <c r="O77" s="43"/>
      <c r="Q77" s="37" t="s">
        <v>15</v>
      </c>
    </row>
    <row r="78" spans="1:18" ht="17.25" customHeight="1">
      <c r="A78" s="38"/>
      <c r="B78" s="44"/>
      <c r="C78" s="45" t="s">
        <v>16</v>
      </c>
      <c r="D78" s="40"/>
      <c r="E78" s="40"/>
      <c r="F78" s="1"/>
      <c r="G78" s="41" t="s">
        <v>17</v>
      </c>
      <c r="H78" s="42"/>
      <c r="I78" s="171"/>
      <c r="J78" s="164"/>
      <c r="K78" s="164"/>
      <c r="L78" s="164"/>
      <c r="M78" s="164"/>
      <c r="N78" s="165"/>
      <c r="O78" s="43"/>
      <c r="Q78" s="46"/>
      <c r="R78" s="46"/>
    </row>
    <row r="79" spans="1:18" ht="15">
      <c r="A79" s="38"/>
      <c r="B79" s="40"/>
      <c r="C79" s="47" t="s">
        <v>18</v>
      </c>
      <c r="D79" s="40"/>
      <c r="E79" s="40"/>
      <c r="F79" s="40"/>
      <c r="G79" s="41" t="s">
        <v>19</v>
      </c>
      <c r="H79" s="48"/>
      <c r="I79" s="171"/>
      <c r="J79" s="171"/>
      <c r="K79" s="171"/>
      <c r="L79" s="171"/>
      <c r="M79" s="171"/>
      <c r="N79" s="172"/>
      <c r="O79" s="43"/>
      <c r="Q79" s="46"/>
      <c r="R79" s="46"/>
    </row>
    <row r="80" spans="1:18" ht="15.75">
      <c r="A80" s="38"/>
      <c r="B80" s="40"/>
      <c r="C80" s="40"/>
      <c r="D80" s="40"/>
      <c r="E80" s="40"/>
      <c r="F80" s="40"/>
      <c r="G80" s="41" t="s">
        <v>20</v>
      </c>
      <c r="H80" s="42"/>
      <c r="I80" s="173"/>
      <c r="J80" s="174"/>
      <c r="K80" s="174"/>
      <c r="L80" s="49" t="s">
        <v>21</v>
      </c>
      <c r="M80" s="175"/>
      <c r="N80" s="172"/>
      <c r="O80" s="43"/>
      <c r="Q80" s="46"/>
      <c r="R80" s="46"/>
    </row>
    <row r="81" spans="1:18" ht="15">
      <c r="A81" s="38"/>
      <c r="B81" s="1"/>
      <c r="C81" s="50" t="s">
        <v>22</v>
      </c>
      <c r="D81" s="40"/>
      <c r="E81" s="40"/>
      <c r="F81" s="40"/>
      <c r="G81" s="50" t="s">
        <v>22</v>
      </c>
      <c r="H81" s="40"/>
      <c r="I81" s="40"/>
      <c r="J81" s="40"/>
      <c r="K81" s="40"/>
      <c r="L81" s="40"/>
      <c r="M81" s="40"/>
      <c r="N81" s="40"/>
      <c r="O81" s="51"/>
      <c r="Q81" s="46"/>
      <c r="R81" s="46"/>
    </row>
    <row r="82" spans="1:18" ht="15.75">
      <c r="A82" s="43"/>
      <c r="B82" s="52" t="s">
        <v>23</v>
      </c>
      <c r="C82" s="176"/>
      <c r="D82" s="177"/>
      <c r="E82" s="53"/>
      <c r="F82" s="54" t="s">
        <v>24</v>
      </c>
      <c r="G82" s="176"/>
      <c r="H82" s="178"/>
      <c r="I82" s="178"/>
      <c r="J82" s="178"/>
      <c r="K82" s="178"/>
      <c r="L82" s="178"/>
      <c r="M82" s="178"/>
      <c r="N82" s="179"/>
      <c r="O82" s="43"/>
      <c r="Q82" s="46"/>
      <c r="R82" s="46"/>
    </row>
    <row r="83" spans="1:18" ht="15">
      <c r="A83" s="43"/>
      <c r="B83" s="55" t="s">
        <v>25</v>
      </c>
      <c r="C83" s="162"/>
      <c r="D83" s="163"/>
      <c r="E83" s="56"/>
      <c r="F83" s="57" t="s">
        <v>26</v>
      </c>
      <c r="G83" s="162"/>
      <c r="H83" s="164"/>
      <c r="I83" s="164"/>
      <c r="J83" s="164"/>
      <c r="K83" s="164"/>
      <c r="L83" s="164"/>
      <c r="M83" s="164"/>
      <c r="N83" s="165"/>
      <c r="O83" s="43"/>
      <c r="Q83" s="46"/>
      <c r="R83" s="46"/>
    </row>
    <row r="84" spans="1:18" ht="15">
      <c r="A84" s="43"/>
      <c r="B84" s="58" t="s">
        <v>27</v>
      </c>
      <c r="C84" s="162"/>
      <c r="D84" s="163"/>
      <c r="E84" s="56"/>
      <c r="F84" s="59" t="s">
        <v>28</v>
      </c>
      <c r="G84" s="162"/>
      <c r="H84" s="164"/>
      <c r="I84" s="164"/>
      <c r="J84" s="164"/>
      <c r="K84" s="164"/>
      <c r="L84" s="164"/>
      <c r="M84" s="164"/>
      <c r="N84" s="165"/>
      <c r="O84" s="43"/>
      <c r="Q84" s="46"/>
      <c r="R84" s="46"/>
    </row>
    <row r="85" spans="1:18" ht="15">
      <c r="A85" s="38"/>
      <c r="B85" s="60" t="s">
        <v>29</v>
      </c>
      <c r="C85" s="61"/>
      <c r="D85" s="62"/>
      <c r="E85" s="63"/>
      <c r="F85" s="60" t="s">
        <v>29</v>
      </c>
      <c r="G85" s="64"/>
      <c r="H85" s="64"/>
      <c r="I85" s="64"/>
      <c r="J85" s="64"/>
      <c r="K85" s="64"/>
      <c r="L85" s="64"/>
      <c r="M85" s="64"/>
      <c r="N85" s="64"/>
      <c r="O85" s="51"/>
      <c r="Q85" s="46"/>
      <c r="R85" s="46"/>
    </row>
    <row r="86" spans="1:18" ht="15">
      <c r="A86" s="43"/>
      <c r="B86" s="55"/>
      <c r="C86" s="162"/>
      <c r="D86" s="163"/>
      <c r="E86" s="56"/>
      <c r="F86" s="57"/>
      <c r="G86" s="162"/>
      <c r="H86" s="164"/>
      <c r="I86" s="164"/>
      <c r="J86" s="164"/>
      <c r="K86" s="164"/>
      <c r="L86" s="164"/>
      <c r="M86" s="164"/>
      <c r="N86" s="165"/>
      <c r="O86" s="43"/>
      <c r="Q86" s="46"/>
      <c r="R86" s="46"/>
    </row>
    <row r="87" spans="1:18" ht="15">
      <c r="A87" s="43"/>
      <c r="B87" s="65"/>
      <c r="C87" s="162"/>
      <c r="D87" s="163"/>
      <c r="E87" s="56"/>
      <c r="F87" s="66"/>
      <c r="G87" s="162"/>
      <c r="H87" s="164"/>
      <c r="I87" s="164"/>
      <c r="J87" s="164"/>
      <c r="K87" s="164"/>
      <c r="L87" s="164"/>
      <c r="M87" s="164"/>
      <c r="N87" s="165"/>
      <c r="O87" s="43"/>
      <c r="Q87" s="46"/>
      <c r="R87" s="46"/>
    </row>
    <row r="88" spans="1:18" ht="15.75">
      <c r="A88" s="38"/>
      <c r="B88" s="40"/>
      <c r="C88" s="40"/>
      <c r="D88" s="40"/>
      <c r="E88" s="40"/>
      <c r="F88" s="67" t="s">
        <v>30</v>
      </c>
      <c r="G88" s="50"/>
      <c r="H88" s="50"/>
      <c r="I88" s="50"/>
      <c r="J88" s="40"/>
      <c r="K88" s="40"/>
      <c r="L88" s="40"/>
      <c r="M88" s="68"/>
      <c r="N88" s="1"/>
      <c r="O88" s="51"/>
      <c r="Q88" s="46"/>
      <c r="R88" s="46"/>
    </row>
    <row r="89" spans="1:18" ht="15">
      <c r="A89" s="38"/>
      <c r="B89" s="69" t="s">
        <v>31</v>
      </c>
      <c r="C89" s="40"/>
      <c r="D89" s="40"/>
      <c r="E89" s="40"/>
      <c r="F89" s="70" t="s">
        <v>32</v>
      </c>
      <c r="G89" s="70" t="s">
        <v>33</v>
      </c>
      <c r="H89" s="70" t="s">
        <v>34</v>
      </c>
      <c r="I89" s="70" t="s">
        <v>35</v>
      </c>
      <c r="J89" s="70" t="s">
        <v>36</v>
      </c>
      <c r="K89" s="166" t="s">
        <v>37</v>
      </c>
      <c r="L89" s="167"/>
      <c r="M89" s="71" t="s">
        <v>38</v>
      </c>
      <c r="N89" s="72" t="s">
        <v>39</v>
      </c>
      <c r="O89" s="43"/>
      <c r="R89" s="46"/>
    </row>
    <row r="90" spans="1:18" ht="18" customHeight="1">
      <c r="A90" s="43"/>
      <c r="B90" s="73" t="s">
        <v>40</v>
      </c>
      <c r="C90" s="74">
        <f>IF(C83&gt;"",C83&amp;" - "&amp;G83,"")</f>
      </c>
      <c r="D90" s="75"/>
      <c r="E90" s="76"/>
      <c r="F90" s="78"/>
      <c r="G90" s="78"/>
      <c r="H90" s="78"/>
      <c r="I90" s="78"/>
      <c r="J90" s="78"/>
      <c r="K90" s="79">
        <f>IF(ISBLANK(F90),"",COUNTIF(F90:J90,"&gt;=0"))</f>
      </c>
      <c r="L90" s="80">
        <f>IF(ISBLANK(F90),"",(IF(LEFT(F90,1)="-",1,0)+IF(LEFT(G90,1)="-",1,0)+IF(LEFT(H90,1)="-",1,0)+IF(LEFT(I90,1)="-",1,0)+IF(LEFT(J90,1)="-",1,0)))</f>
      </c>
      <c r="M90" s="81">
        <f aca="true" t="shared" si="3" ref="M90:N94">IF(K90=3,1,"")</f>
      </c>
      <c r="N90" s="82">
        <f t="shared" si="3"/>
      </c>
      <c r="O90" s="43"/>
      <c r="Q90" s="46"/>
      <c r="R90" s="46"/>
    </row>
    <row r="91" spans="1:18" ht="18" customHeight="1">
      <c r="A91" s="43"/>
      <c r="B91" s="73" t="s">
        <v>41</v>
      </c>
      <c r="C91" s="75">
        <f>IF(C84&gt;"",C84&amp;" - "&amp;G84,"")</f>
      </c>
      <c r="D91" s="74"/>
      <c r="E91" s="76"/>
      <c r="F91" s="83"/>
      <c r="G91" s="78"/>
      <c r="H91" s="78"/>
      <c r="I91" s="78"/>
      <c r="J91" s="78"/>
      <c r="K91" s="79">
        <f>IF(ISBLANK(F91),"",COUNTIF(F91:J91,"&gt;=0"))</f>
      </c>
      <c r="L91" s="80">
        <f>IF(ISBLANK(F91),"",(IF(LEFT(F91,1)="-",1,0)+IF(LEFT(G91,1)="-",1,0)+IF(LEFT(H91,1)="-",1,0)+IF(LEFT(I91,1)="-",1,0)+IF(LEFT(J91,1)="-",1,0)))</f>
      </c>
      <c r="M91" s="81">
        <f t="shared" si="3"/>
      </c>
      <c r="N91" s="82">
        <f t="shared" si="3"/>
      </c>
      <c r="O91" s="43"/>
      <c r="Q91" s="46"/>
      <c r="R91" s="46"/>
    </row>
    <row r="92" spans="1:18" ht="18" customHeight="1">
      <c r="A92" s="43"/>
      <c r="B92" s="84" t="s">
        <v>42</v>
      </c>
      <c r="C92" s="85">
        <f>IF(C86&gt;"",C86&amp;" / "&amp;C87,"")</f>
      </c>
      <c r="D92" s="86">
        <f>IF(G86&gt;"",G86&amp;" / "&amp;G87,"")</f>
      </c>
      <c r="E92" s="87"/>
      <c r="F92" s="88"/>
      <c r="G92" s="105"/>
      <c r="H92" s="90"/>
      <c r="I92" s="90"/>
      <c r="J92" s="90"/>
      <c r="K92" s="79">
        <f>IF(ISBLANK(F92),"",COUNTIF(F92:J92,"&gt;=0"))</f>
      </c>
      <c r="L92" s="80">
        <f>IF(ISBLANK(F92),"",(IF(LEFT(F92,1)="-",1,0)+IF(LEFT(G92,1)="-",1,0)+IF(LEFT(H92,1)="-",1,0)+IF(LEFT(I92,1)="-",1,0)+IF(LEFT(J92,1)="-",1,0)))</f>
      </c>
      <c r="M92" s="81">
        <f t="shared" si="3"/>
      </c>
      <c r="N92" s="82">
        <f t="shared" si="3"/>
      </c>
      <c r="O92" s="43"/>
      <c r="Q92" s="46"/>
      <c r="R92" s="46"/>
    </row>
    <row r="93" spans="1:18" ht="18" customHeight="1">
      <c r="A93" s="43"/>
      <c r="B93" s="73" t="s">
        <v>43</v>
      </c>
      <c r="C93" s="75">
        <f>IF(C83&gt;"",C83&amp;" - "&amp;G84,"")</f>
      </c>
      <c r="D93" s="74"/>
      <c r="E93" s="76"/>
      <c r="F93" s="91"/>
      <c r="G93" s="78"/>
      <c r="H93" s="78"/>
      <c r="I93" s="78"/>
      <c r="J93" s="77"/>
      <c r="K93" s="79">
        <f>IF(ISBLANK(F93),"",COUNTIF(F93:J93,"&gt;=0"))</f>
      </c>
      <c r="L93" s="80">
        <f>IF(ISBLANK(F93),"",(IF(LEFT(F93,1)="-",1,0)+IF(LEFT(G93,1)="-",1,0)+IF(LEFT(H93,1)="-",1,0)+IF(LEFT(I93,1)="-",1,0)+IF(LEFT(J93,1)="-",1,0)))</f>
      </c>
      <c r="M93" s="81">
        <f t="shared" si="3"/>
      </c>
      <c r="N93" s="82">
        <f t="shared" si="3"/>
      </c>
      <c r="O93" s="43"/>
      <c r="Q93" s="46"/>
      <c r="R93" s="46"/>
    </row>
    <row r="94" spans="1:18" ht="18" customHeight="1" thickBot="1">
      <c r="A94" s="43"/>
      <c r="B94" s="73" t="s">
        <v>44</v>
      </c>
      <c r="C94" s="75">
        <f>IF(C84&gt;"",C84&amp;" - "&amp;G83,"")</f>
      </c>
      <c r="D94" s="74"/>
      <c r="E94" s="76"/>
      <c r="F94" s="77"/>
      <c r="G94" s="78"/>
      <c r="H94" s="77"/>
      <c r="I94" s="78"/>
      <c r="J94" s="78"/>
      <c r="K94" s="79">
        <f>IF(ISBLANK(F94),"",COUNTIF(F94:J94,"&gt;=0"))</f>
      </c>
      <c r="L94" s="92">
        <f>IF(ISBLANK(F94),"",(IF(LEFT(F94,1)="-",1,0)+IF(LEFT(G94,1)="-",1,0)+IF(LEFT(H94,1)="-",1,0)+IF(LEFT(I94,1)="-",1,0)+IF(LEFT(J94,1)="-",1,0)))</f>
      </c>
      <c r="M94" s="81">
        <f t="shared" si="3"/>
      </c>
      <c r="N94" s="82">
        <f t="shared" si="3"/>
      </c>
      <c r="O94" s="43"/>
      <c r="Q94" s="46"/>
      <c r="R94" s="46"/>
    </row>
    <row r="95" spans="1:18" ht="16.5" thickBot="1">
      <c r="A95" s="38"/>
      <c r="B95" s="40"/>
      <c r="C95" s="40"/>
      <c r="D95" s="40"/>
      <c r="E95" s="40"/>
      <c r="F95" s="40"/>
      <c r="G95" s="40"/>
      <c r="H95" s="40"/>
      <c r="I95" s="93" t="s">
        <v>45</v>
      </c>
      <c r="J95" s="94"/>
      <c r="K95" s="95">
        <f>IF(ISBLANK(D90),"",SUM(K90:K94))</f>
      </c>
      <c r="L95" s="96">
        <f>IF(ISBLANK(E90),"",SUM(L90:L94))</f>
      </c>
      <c r="M95" s="97">
        <f>IF(ISBLANK(F90),"",SUM(M90:M94))</f>
      </c>
      <c r="N95" s="98">
        <f>IF(ISBLANK(F90),"",SUM(N90:N94))</f>
      </c>
      <c r="O95" s="43"/>
      <c r="Q95" s="46"/>
      <c r="R95" s="46"/>
    </row>
    <row r="96" spans="1:18" ht="15">
      <c r="A96" s="38"/>
      <c r="B96" s="39" t="s">
        <v>46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51"/>
      <c r="Q96" s="46"/>
      <c r="R96" s="46"/>
    </row>
    <row r="97" spans="1:18" ht="15">
      <c r="A97" s="38"/>
      <c r="B97" s="99" t="s">
        <v>47</v>
      </c>
      <c r="C97" s="99"/>
      <c r="D97" s="99" t="s">
        <v>49</v>
      </c>
      <c r="E97" s="100"/>
      <c r="F97" s="99"/>
      <c r="G97" s="99" t="s">
        <v>48</v>
      </c>
      <c r="H97" s="100"/>
      <c r="I97" s="99"/>
      <c r="J97" s="3" t="s">
        <v>50</v>
      </c>
      <c r="K97" s="1"/>
      <c r="L97" s="40"/>
      <c r="M97" s="40"/>
      <c r="N97" s="40"/>
      <c r="O97" s="51"/>
      <c r="Q97" s="46"/>
      <c r="R97" s="46"/>
    </row>
    <row r="98" spans="1:18" ht="18.75" thickBot="1">
      <c r="A98" s="38"/>
      <c r="B98" s="40"/>
      <c r="C98" s="40"/>
      <c r="D98" s="40"/>
      <c r="E98" s="40"/>
      <c r="F98" s="40"/>
      <c r="G98" s="40"/>
      <c r="H98" s="40"/>
      <c r="I98" s="40"/>
      <c r="J98" s="168">
        <f>IF(M95=3,C82,IF(N95=3,G82,""))</f>
      </c>
      <c r="K98" s="169"/>
      <c r="L98" s="169"/>
      <c r="M98" s="169"/>
      <c r="N98" s="170"/>
      <c r="O98" s="43"/>
      <c r="Q98" s="46"/>
      <c r="R98" s="46"/>
    </row>
    <row r="99" spans="1:18" ht="18">
      <c r="A99" s="101"/>
      <c r="B99" s="102"/>
      <c r="C99" s="102"/>
      <c r="D99" s="102"/>
      <c r="E99" s="102"/>
      <c r="F99" s="102"/>
      <c r="G99" s="102"/>
      <c r="H99" s="102"/>
      <c r="I99" s="102"/>
      <c r="J99" s="103"/>
      <c r="K99" s="103"/>
      <c r="L99" s="103"/>
      <c r="M99" s="103"/>
      <c r="N99" s="103"/>
      <c r="O99" s="8"/>
      <c r="Q99" s="46"/>
      <c r="R99" s="46"/>
    </row>
    <row r="100" spans="2:18" ht="15">
      <c r="B100" s="104" t="s">
        <v>51</v>
      </c>
      <c r="Q100" s="46"/>
      <c r="R100" s="46"/>
    </row>
    <row r="101" spans="1:17" ht="15.75">
      <c r="A101" s="32"/>
      <c r="B101" s="33"/>
      <c r="C101" s="34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6"/>
      <c r="Q101" s="37" t="s">
        <v>11</v>
      </c>
    </row>
    <row r="102" spans="1:17" ht="15.75">
      <c r="A102" s="38"/>
      <c r="B102" s="1"/>
      <c r="C102" s="39" t="s">
        <v>12</v>
      </c>
      <c r="D102" s="40"/>
      <c r="E102" s="40"/>
      <c r="F102" s="1"/>
      <c r="G102" s="41" t="s">
        <v>13</v>
      </c>
      <c r="H102" s="42"/>
      <c r="I102" s="171" t="s">
        <v>14</v>
      </c>
      <c r="J102" s="164"/>
      <c r="K102" s="164"/>
      <c r="L102" s="164"/>
      <c r="M102" s="164"/>
      <c r="N102" s="165"/>
      <c r="O102" s="43"/>
      <c r="Q102" s="37" t="s">
        <v>15</v>
      </c>
    </row>
    <row r="103" spans="1:18" ht="17.25" customHeight="1">
      <c r="A103" s="38"/>
      <c r="B103" s="44"/>
      <c r="C103" s="45" t="s">
        <v>16</v>
      </c>
      <c r="D103" s="40"/>
      <c r="E103" s="40"/>
      <c r="F103" s="1"/>
      <c r="G103" s="41" t="s">
        <v>17</v>
      </c>
      <c r="H103" s="42"/>
      <c r="I103" s="171"/>
      <c r="J103" s="164"/>
      <c r="K103" s="164"/>
      <c r="L103" s="164"/>
      <c r="M103" s="164"/>
      <c r="N103" s="165"/>
      <c r="O103" s="43"/>
      <c r="Q103" s="46"/>
      <c r="R103" s="46"/>
    </row>
    <row r="104" spans="1:18" ht="15">
      <c r="A104" s="38"/>
      <c r="B104" s="40"/>
      <c r="C104" s="47" t="s">
        <v>18</v>
      </c>
      <c r="D104" s="40"/>
      <c r="E104" s="40"/>
      <c r="F104" s="40"/>
      <c r="G104" s="41" t="s">
        <v>19</v>
      </c>
      <c r="H104" s="48"/>
      <c r="I104" s="171"/>
      <c r="J104" s="171"/>
      <c r="K104" s="171"/>
      <c r="L104" s="171"/>
      <c r="M104" s="171"/>
      <c r="N104" s="172"/>
      <c r="O104" s="43"/>
      <c r="Q104" s="46"/>
      <c r="R104" s="46"/>
    </row>
    <row r="105" spans="1:18" ht="15.75">
      <c r="A105" s="38"/>
      <c r="B105" s="40"/>
      <c r="C105" s="40"/>
      <c r="D105" s="40"/>
      <c r="E105" s="40"/>
      <c r="F105" s="40"/>
      <c r="G105" s="41" t="s">
        <v>20</v>
      </c>
      <c r="H105" s="42"/>
      <c r="I105" s="173"/>
      <c r="J105" s="174"/>
      <c r="K105" s="174"/>
      <c r="L105" s="49" t="s">
        <v>21</v>
      </c>
      <c r="M105" s="175"/>
      <c r="N105" s="172"/>
      <c r="O105" s="43"/>
      <c r="Q105" s="46"/>
      <c r="R105" s="46"/>
    </row>
    <row r="106" spans="1:18" ht="15">
      <c r="A106" s="38"/>
      <c r="B106" s="1"/>
      <c r="C106" s="50" t="s">
        <v>22</v>
      </c>
      <c r="D106" s="40"/>
      <c r="E106" s="40"/>
      <c r="F106" s="40"/>
      <c r="G106" s="50" t="s">
        <v>22</v>
      </c>
      <c r="H106" s="40"/>
      <c r="I106" s="40"/>
      <c r="J106" s="40"/>
      <c r="K106" s="40"/>
      <c r="L106" s="40"/>
      <c r="M106" s="40"/>
      <c r="N106" s="40"/>
      <c r="O106" s="51"/>
      <c r="Q106" s="46"/>
      <c r="R106" s="46"/>
    </row>
    <row r="107" spans="1:18" ht="15.75">
      <c r="A107" s="43"/>
      <c r="B107" s="52" t="s">
        <v>23</v>
      </c>
      <c r="C107" s="176"/>
      <c r="D107" s="177"/>
      <c r="E107" s="53"/>
      <c r="F107" s="54" t="s">
        <v>24</v>
      </c>
      <c r="G107" s="176"/>
      <c r="H107" s="178"/>
      <c r="I107" s="178"/>
      <c r="J107" s="178"/>
      <c r="K107" s="178"/>
      <c r="L107" s="178"/>
      <c r="M107" s="178"/>
      <c r="N107" s="179"/>
      <c r="O107" s="43"/>
      <c r="Q107" s="46"/>
      <c r="R107" s="46"/>
    </row>
    <row r="108" spans="1:18" ht="15">
      <c r="A108" s="43"/>
      <c r="B108" s="55" t="s">
        <v>25</v>
      </c>
      <c r="C108" s="162"/>
      <c r="D108" s="163"/>
      <c r="E108" s="56"/>
      <c r="F108" s="57" t="s">
        <v>26</v>
      </c>
      <c r="G108" s="162"/>
      <c r="H108" s="164"/>
      <c r="I108" s="164"/>
      <c r="J108" s="164"/>
      <c r="K108" s="164"/>
      <c r="L108" s="164"/>
      <c r="M108" s="164"/>
      <c r="N108" s="165"/>
      <c r="O108" s="43"/>
      <c r="Q108" s="46"/>
      <c r="R108" s="46"/>
    </row>
    <row r="109" spans="1:18" ht="15">
      <c r="A109" s="43"/>
      <c r="B109" s="58" t="s">
        <v>27</v>
      </c>
      <c r="C109" s="162"/>
      <c r="D109" s="163"/>
      <c r="E109" s="56"/>
      <c r="F109" s="59" t="s">
        <v>28</v>
      </c>
      <c r="G109" s="162"/>
      <c r="H109" s="164"/>
      <c r="I109" s="164"/>
      <c r="J109" s="164"/>
      <c r="K109" s="164"/>
      <c r="L109" s="164"/>
      <c r="M109" s="164"/>
      <c r="N109" s="165"/>
      <c r="O109" s="43"/>
      <c r="Q109" s="46"/>
      <c r="R109" s="46"/>
    </row>
    <row r="110" spans="1:18" ht="15">
      <c r="A110" s="38"/>
      <c r="B110" s="60" t="s">
        <v>29</v>
      </c>
      <c r="C110" s="61"/>
      <c r="D110" s="62"/>
      <c r="E110" s="63"/>
      <c r="F110" s="60" t="s">
        <v>29</v>
      </c>
      <c r="G110" s="64"/>
      <c r="H110" s="64"/>
      <c r="I110" s="64"/>
      <c r="J110" s="64"/>
      <c r="K110" s="64"/>
      <c r="L110" s="64"/>
      <c r="M110" s="64"/>
      <c r="N110" s="64"/>
      <c r="O110" s="51"/>
      <c r="Q110" s="46"/>
      <c r="R110" s="46"/>
    </row>
    <row r="111" spans="1:18" ht="15">
      <c r="A111" s="43"/>
      <c r="B111" s="55"/>
      <c r="C111" s="162"/>
      <c r="D111" s="163"/>
      <c r="E111" s="56"/>
      <c r="F111" s="57"/>
      <c r="G111" s="162"/>
      <c r="H111" s="164"/>
      <c r="I111" s="164"/>
      <c r="J111" s="164"/>
      <c r="K111" s="164"/>
      <c r="L111" s="164"/>
      <c r="M111" s="164"/>
      <c r="N111" s="165"/>
      <c r="O111" s="43"/>
      <c r="Q111" s="46"/>
      <c r="R111" s="46"/>
    </row>
    <row r="112" spans="1:18" ht="15">
      <c r="A112" s="43"/>
      <c r="B112" s="65"/>
      <c r="C112" s="162"/>
      <c r="D112" s="163"/>
      <c r="E112" s="56"/>
      <c r="F112" s="66"/>
      <c r="G112" s="162"/>
      <c r="H112" s="164"/>
      <c r="I112" s="164"/>
      <c r="J112" s="164"/>
      <c r="K112" s="164"/>
      <c r="L112" s="164"/>
      <c r="M112" s="164"/>
      <c r="N112" s="165"/>
      <c r="O112" s="43"/>
      <c r="Q112" s="46"/>
      <c r="R112" s="46"/>
    </row>
    <row r="113" spans="1:18" ht="15.75">
      <c r="A113" s="38"/>
      <c r="B113" s="40"/>
      <c r="C113" s="40"/>
      <c r="D113" s="40"/>
      <c r="E113" s="40"/>
      <c r="F113" s="67" t="s">
        <v>30</v>
      </c>
      <c r="G113" s="50"/>
      <c r="H113" s="50"/>
      <c r="I113" s="50"/>
      <c r="J113" s="40"/>
      <c r="K113" s="40"/>
      <c r="L113" s="40"/>
      <c r="M113" s="68"/>
      <c r="N113" s="1"/>
      <c r="O113" s="51"/>
      <c r="Q113" s="46"/>
      <c r="R113" s="46"/>
    </row>
    <row r="114" spans="1:18" ht="15">
      <c r="A114" s="38"/>
      <c r="B114" s="69" t="s">
        <v>31</v>
      </c>
      <c r="C114" s="40"/>
      <c r="D114" s="40"/>
      <c r="E114" s="40"/>
      <c r="F114" s="70" t="s">
        <v>32</v>
      </c>
      <c r="G114" s="70" t="s">
        <v>33</v>
      </c>
      <c r="H114" s="70" t="s">
        <v>34</v>
      </c>
      <c r="I114" s="70" t="s">
        <v>35</v>
      </c>
      <c r="J114" s="70" t="s">
        <v>36</v>
      </c>
      <c r="K114" s="166" t="s">
        <v>37</v>
      </c>
      <c r="L114" s="167"/>
      <c r="M114" s="71" t="s">
        <v>38</v>
      </c>
      <c r="N114" s="72" t="s">
        <v>39</v>
      </c>
      <c r="O114" s="43"/>
      <c r="R114" s="46"/>
    </row>
    <row r="115" spans="1:18" ht="18" customHeight="1">
      <c r="A115" s="43"/>
      <c r="B115" s="73" t="s">
        <v>40</v>
      </c>
      <c r="C115" s="74">
        <f>IF(C108&gt;"",C108&amp;" - "&amp;G108,"")</f>
      </c>
      <c r="D115" s="75"/>
      <c r="E115" s="76"/>
      <c r="F115" s="78"/>
      <c r="G115" s="78"/>
      <c r="H115" s="78"/>
      <c r="I115" s="78"/>
      <c r="J115" s="78"/>
      <c r="K115" s="79">
        <f>IF(ISBLANK(F115),"",COUNTIF(F115:J115,"&gt;=0"))</f>
      </c>
      <c r="L115" s="80">
        <f>IF(ISBLANK(F115),"",(IF(LEFT(F115,1)="-",1,0)+IF(LEFT(G115,1)="-",1,0)+IF(LEFT(H115,1)="-",1,0)+IF(LEFT(I115,1)="-",1,0)+IF(LEFT(J115,1)="-",1,0)))</f>
      </c>
      <c r="M115" s="81">
        <f aca="true" t="shared" si="4" ref="M115:N119">IF(K115=3,1,"")</f>
      </c>
      <c r="N115" s="82">
        <f t="shared" si="4"/>
      </c>
      <c r="O115" s="43"/>
      <c r="Q115" s="46"/>
      <c r="R115" s="46"/>
    </row>
    <row r="116" spans="1:18" ht="18" customHeight="1">
      <c r="A116" s="43"/>
      <c r="B116" s="73" t="s">
        <v>41</v>
      </c>
      <c r="C116" s="75">
        <f>IF(C109&gt;"",C109&amp;" - "&amp;G109,"")</f>
      </c>
      <c r="D116" s="74"/>
      <c r="E116" s="76"/>
      <c r="F116" s="83"/>
      <c r="G116" s="78"/>
      <c r="H116" s="78"/>
      <c r="I116" s="78"/>
      <c r="J116" s="78"/>
      <c r="K116" s="79">
        <f>IF(ISBLANK(F116),"",COUNTIF(F116:J116,"&gt;=0"))</f>
      </c>
      <c r="L116" s="80">
        <f>IF(ISBLANK(F116),"",(IF(LEFT(F116,1)="-",1,0)+IF(LEFT(G116,1)="-",1,0)+IF(LEFT(H116,1)="-",1,0)+IF(LEFT(I116,1)="-",1,0)+IF(LEFT(J116,1)="-",1,0)))</f>
      </c>
      <c r="M116" s="81">
        <f t="shared" si="4"/>
      </c>
      <c r="N116" s="82">
        <f t="shared" si="4"/>
      </c>
      <c r="O116" s="43"/>
      <c r="Q116" s="46"/>
      <c r="R116" s="46"/>
    </row>
    <row r="117" spans="1:18" ht="18" customHeight="1">
      <c r="A117" s="43"/>
      <c r="B117" s="84" t="s">
        <v>42</v>
      </c>
      <c r="C117" s="85">
        <f>IF(C111&gt;"",C111&amp;" / "&amp;C112,"")</f>
      </c>
      <c r="D117" s="86">
        <f>IF(G111&gt;"",G111&amp;" / "&amp;G112,"")</f>
      </c>
      <c r="E117" s="87"/>
      <c r="F117" s="88"/>
      <c r="G117" s="105"/>
      <c r="H117" s="90"/>
      <c r="I117" s="90"/>
      <c r="J117" s="90"/>
      <c r="K117" s="79">
        <f>IF(ISBLANK(F117),"",COUNTIF(F117:J117,"&gt;=0"))</f>
      </c>
      <c r="L117" s="80">
        <f>IF(ISBLANK(F117),"",(IF(LEFT(F117,1)="-",1,0)+IF(LEFT(G117,1)="-",1,0)+IF(LEFT(H117,1)="-",1,0)+IF(LEFT(I117,1)="-",1,0)+IF(LEFT(J117,1)="-",1,0)))</f>
      </c>
      <c r="M117" s="81">
        <f t="shared" si="4"/>
      </c>
      <c r="N117" s="82">
        <f t="shared" si="4"/>
      </c>
      <c r="O117" s="43"/>
      <c r="Q117" s="46"/>
      <c r="R117" s="46"/>
    </row>
    <row r="118" spans="1:18" ht="18" customHeight="1">
      <c r="A118" s="43"/>
      <c r="B118" s="73" t="s">
        <v>43</v>
      </c>
      <c r="C118" s="75">
        <f>IF(C108&gt;"",C108&amp;" - "&amp;G109,"")</f>
      </c>
      <c r="D118" s="74"/>
      <c r="E118" s="76"/>
      <c r="F118" s="91"/>
      <c r="G118" s="78"/>
      <c r="H118" s="78"/>
      <c r="I118" s="78"/>
      <c r="J118" s="77"/>
      <c r="K118" s="79">
        <f>IF(ISBLANK(F118),"",COUNTIF(F118:J118,"&gt;=0"))</f>
      </c>
      <c r="L118" s="80">
        <f>IF(ISBLANK(F118),"",(IF(LEFT(F118,1)="-",1,0)+IF(LEFT(G118,1)="-",1,0)+IF(LEFT(H118,1)="-",1,0)+IF(LEFT(I118,1)="-",1,0)+IF(LEFT(J118,1)="-",1,0)))</f>
      </c>
      <c r="M118" s="81">
        <f t="shared" si="4"/>
      </c>
      <c r="N118" s="82">
        <f t="shared" si="4"/>
      </c>
      <c r="O118" s="43"/>
      <c r="Q118" s="46"/>
      <c r="R118" s="46"/>
    </row>
    <row r="119" spans="1:18" ht="18" customHeight="1" thickBot="1">
      <c r="A119" s="43"/>
      <c r="B119" s="73" t="s">
        <v>44</v>
      </c>
      <c r="C119" s="75">
        <f>IF(C109&gt;"",C109&amp;" - "&amp;G108,"")</f>
      </c>
      <c r="D119" s="74"/>
      <c r="E119" s="76"/>
      <c r="F119" s="77"/>
      <c r="G119" s="78"/>
      <c r="H119" s="77"/>
      <c r="I119" s="78"/>
      <c r="J119" s="78"/>
      <c r="K119" s="79">
        <f>IF(ISBLANK(F119),"",COUNTIF(F119:J119,"&gt;=0"))</f>
      </c>
      <c r="L119" s="92">
        <f>IF(ISBLANK(F119),"",(IF(LEFT(F119,1)="-",1,0)+IF(LEFT(G119,1)="-",1,0)+IF(LEFT(H119,1)="-",1,0)+IF(LEFT(I119,1)="-",1,0)+IF(LEFT(J119,1)="-",1,0)))</f>
      </c>
      <c r="M119" s="81">
        <f t="shared" si="4"/>
      </c>
      <c r="N119" s="82">
        <f t="shared" si="4"/>
      </c>
      <c r="O119" s="43"/>
      <c r="Q119" s="46"/>
      <c r="R119" s="46"/>
    </row>
    <row r="120" spans="1:18" ht="16.5" thickBot="1">
      <c r="A120" s="38"/>
      <c r="B120" s="40"/>
      <c r="C120" s="40"/>
      <c r="D120" s="40"/>
      <c r="E120" s="40"/>
      <c r="F120" s="40"/>
      <c r="G120" s="40"/>
      <c r="H120" s="40"/>
      <c r="I120" s="93" t="s">
        <v>45</v>
      </c>
      <c r="J120" s="94"/>
      <c r="K120" s="95">
        <f>IF(ISBLANK(D115),"",SUM(K115:K119))</f>
      </c>
      <c r="L120" s="96">
        <f>IF(ISBLANK(E115),"",SUM(L115:L119))</f>
      </c>
      <c r="M120" s="97">
        <f>IF(ISBLANK(F115),"",SUM(M115:M119))</f>
      </c>
      <c r="N120" s="98">
        <f>IF(ISBLANK(F115),"",SUM(N115:N119))</f>
      </c>
      <c r="O120" s="43"/>
      <c r="Q120" s="46"/>
      <c r="R120" s="46"/>
    </row>
    <row r="121" spans="1:18" ht="15">
      <c r="A121" s="38"/>
      <c r="B121" s="39" t="s">
        <v>46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51"/>
      <c r="Q121" s="46"/>
      <c r="R121" s="46"/>
    </row>
    <row r="122" spans="1:18" ht="15">
      <c r="A122" s="38"/>
      <c r="B122" s="99" t="s">
        <v>47</v>
      </c>
      <c r="C122" s="99"/>
      <c r="D122" s="99" t="s">
        <v>49</v>
      </c>
      <c r="E122" s="100"/>
      <c r="F122" s="99"/>
      <c r="G122" s="99" t="s">
        <v>48</v>
      </c>
      <c r="H122" s="100"/>
      <c r="I122" s="99"/>
      <c r="J122" s="3" t="s">
        <v>50</v>
      </c>
      <c r="K122" s="1"/>
      <c r="L122" s="40"/>
      <c r="M122" s="40"/>
      <c r="N122" s="40"/>
      <c r="O122" s="51"/>
      <c r="Q122" s="46"/>
      <c r="R122" s="46"/>
    </row>
    <row r="123" spans="1:18" ht="18.75" thickBot="1">
      <c r="A123" s="38"/>
      <c r="B123" s="40"/>
      <c r="C123" s="40"/>
      <c r="D123" s="40"/>
      <c r="E123" s="40"/>
      <c r="F123" s="40"/>
      <c r="G123" s="40"/>
      <c r="H123" s="40"/>
      <c r="I123" s="40"/>
      <c r="J123" s="168">
        <f>IF(M120=3,C107,IF(N120=3,G107,""))</f>
      </c>
      <c r="K123" s="169"/>
      <c r="L123" s="169"/>
      <c r="M123" s="169"/>
      <c r="N123" s="170"/>
      <c r="O123" s="43"/>
      <c r="Q123" s="46"/>
      <c r="R123" s="46"/>
    </row>
    <row r="124" spans="1:18" ht="18">
      <c r="A124" s="101"/>
      <c r="B124" s="102"/>
      <c r="C124" s="102"/>
      <c r="D124" s="102"/>
      <c r="E124" s="102"/>
      <c r="F124" s="102"/>
      <c r="G124" s="102"/>
      <c r="H124" s="102"/>
      <c r="I124" s="102"/>
      <c r="J124" s="103"/>
      <c r="K124" s="103"/>
      <c r="L124" s="103"/>
      <c r="M124" s="103"/>
      <c r="N124" s="103"/>
      <c r="O124" s="8"/>
      <c r="Q124" s="46"/>
      <c r="R124" s="46"/>
    </row>
    <row r="125" spans="2:18" ht="15">
      <c r="B125" s="104" t="s">
        <v>51</v>
      </c>
      <c r="Q125" s="46"/>
      <c r="R125" s="46"/>
    </row>
    <row r="126" spans="1:17" ht="15.75">
      <c r="A126" s="32"/>
      <c r="B126" s="33"/>
      <c r="C126" s="34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6"/>
      <c r="Q126" s="37" t="s">
        <v>11</v>
      </c>
    </row>
    <row r="127" spans="1:17" ht="15.75">
      <c r="A127" s="38"/>
      <c r="B127" s="1"/>
      <c r="C127" s="39" t="s">
        <v>12</v>
      </c>
      <c r="D127" s="40"/>
      <c r="E127" s="40"/>
      <c r="F127" s="1"/>
      <c r="G127" s="41" t="s">
        <v>13</v>
      </c>
      <c r="H127" s="42"/>
      <c r="I127" s="171" t="s">
        <v>14</v>
      </c>
      <c r="J127" s="164"/>
      <c r="K127" s="164"/>
      <c r="L127" s="164"/>
      <c r="M127" s="164"/>
      <c r="N127" s="165"/>
      <c r="O127" s="43"/>
      <c r="Q127" s="37" t="s">
        <v>15</v>
      </c>
    </row>
    <row r="128" spans="1:18" ht="17.25" customHeight="1">
      <c r="A128" s="38"/>
      <c r="B128" s="44"/>
      <c r="C128" s="45" t="s">
        <v>16</v>
      </c>
      <c r="D128" s="40"/>
      <c r="E128" s="40"/>
      <c r="F128" s="1"/>
      <c r="G128" s="41" t="s">
        <v>17</v>
      </c>
      <c r="H128" s="42"/>
      <c r="I128" s="171"/>
      <c r="J128" s="164"/>
      <c r="K128" s="164"/>
      <c r="L128" s="164"/>
      <c r="M128" s="164"/>
      <c r="N128" s="165"/>
      <c r="O128" s="43"/>
      <c r="Q128" s="46"/>
      <c r="R128" s="46"/>
    </row>
    <row r="129" spans="1:18" ht="15">
      <c r="A129" s="38"/>
      <c r="B129" s="40"/>
      <c r="C129" s="47" t="s">
        <v>18</v>
      </c>
      <c r="D129" s="40"/>
      <c r="E129" s="40"/>
      <c r="F129" s="40"/>
      <c r="G129" s="41" t="s">
        <v>19</v>
      </c>
      <c r="H129" s="48"/>
      <c r="I129" s="171"/>
      <c r="J129" s="171"/>
      <c r="K129" s="171"/>
      <c r="L129" s="171"/>
      <c r="M129" s="171"/>
      <c r="N129" s="172"/>
      <c r="O129" s="43"/>
      <c r="Q129" s="46"/>
      <c r="R129" s="46"/>
    </row>
    <row r="130" spans="1:18" ht="15.75">
      <c r="A130" s="38"/>
      <c r="B130" s="40"/>
      <c r="C130" s="40"/>
      <c r="D130" s="40"/>
      <c r="E130" s="40"/>
      <c r="F130" s="40"/>
      <c r="G130" s="41" t="s">
        <v>20</v>
      </c>
      <c r="H130" s="42"/>
      <c r="I130" s="173"/>
      <c r="J130" s="174"/>
      <c r="K130" s="174"/>
      <c r="L130" s="49" t="s">
        <v>21</v>
      </c>
      <c r="M130" s="175"/>
      <c r="N130" s="172"/>
      <c r="O130" s="43"/>
      <c r="Q130" s="46"/>
      <c r="R130" s="46"/>
    </row>
    <row r="131" spans="1:18" ht="15">
      <c r="A131" s="38"/>
      <c r="B131" s="1"/>
      <c r="C131" s="50" t="s">
        <v>22</v>
      </c>
      <c r="D131" s="40"/>
      <c r="E131" s="40"/>
      <c r="F131" s="40"/>
      <c r="G131" s="50" t="s">
        <v>22</v>
      </c>
      <c r="H131" s="40"/>
      <c r="I131" s="40"/>
      <c r="J131" s="40"/>
      <c r="K131" s="40"/>
      <c r="L131" s="40"/>
      <c r="M131" s="40"/>
      <c r="N131" s="40"/>
      <c r="O131" s="51"/>
      <c r="Q131" s="46"/>
      <c r="R131" s="46"/>
    </row>
    <row r="132" spans="1:18" ht="15.75">
      <c r="A132" s="43"/>
      <c r="B132" s="52" t="s">
        <v>23</v>
      </c>
      <c r="C132" s="176"/>
      <c r="D132" s="177"/>
      <c r="E132" s="53"/>
      <c r="F132" s="54" t="s">
        <v>24</v>
      </c>
      <c r="G132" s="176"/>
      <c r="H132" s="178"/>
      <c r="I132" s="178"/>
      <c r="J132" s="178"/>
      <c r="K132" s="178"/>
      <c r="L132" s="178"/>
      <c r="M132" s="178"/>
      <c r="N132" s="179"/>
      <c r="O132" s="43"/>
      <c r="Q132" s="46"/>
      <c r="R132" s="46"/>
    </row>
    <row r="133" spans="1:18" ht="15">
      <c r="A133" s="43"/>
      <c r="B133" s="55" t="s">
        <v>25</v>
      </c>
      <c r="C133" s="162"/>
      <c r="D133" s="163"/>
      <c r="E133" s="56"/>
      <c r="F133" s="57" t="s">
        <v>26</v>
      </c>
      <c r="G133" s="162"/>
      <c r="H133" s="164"/>
      <c r="I133" s="164"/>
      <c r="J133" s="164"/>
      <c r="K133" s="164"/>
      <c r="L133" s="164"/>
      <c r="M133" s="164"/>
      <c r="N133" s="165"/>
      <c r="O133" s="43"/>
      <c r="Q133" s="46"/>
      <c r="R133" s="46"/>
    </row>
    <row r="134" spans="1:18" ht="15">
      <c r="A134" s="43"/>
      <c r="B134" s="58" t="s">
        <v>27</v>
      </c>
      <c r="C134" s="162"/>
      <c r="D134" s="163"/>
      <c r="E134" s="56"/>
      <c r="F134" s="59" t="s">
        <v>28</v>
      </c>
      <c r="G134" s="162"/>
      <c r="H134" s="164"/>
      <c r="I134" s="164"/>
      <c r="J134" s="164"/>
      <c r="K134" s="164"/>
      <c r="L134" s="164"/>
      <c r="M134" s="164"/>
      <c r="N134" s="165"/>
      <c r="O134" s="43"/>
      <c r="Q134" s="46"/>
      <c r="R134" s="46"/>
    </row>
    <row r="135" spans="1:18" ht="15">
      <c r="A135" s="38"/>
      <c r="B135" s="60" t="s">
        <v>29</v>
      </c>
      <c r="C135" s="61"/>
      <c r="D135" s="62"/>
      <c r="E135" s="63"/>
      <c r="F135" s="60" t="s">
        <v>29</v>
      </c>
      <c r="G135" s="64"/>
      <c r="H135" s="64"/>
      <c r="I135" s="64"/>
      <c r="J135" s="64"/>
      <c r="K135" s="64"/>
      <c r="L135" s="64"/>
      <c r="M135" s="64"/>
      <c r="N135" s="64"/>
      <c r="O135" s="51"/>
      <c r="Q135" s="46"/>
      <c r="R135" s="46"/>
    </row>
    <row r="136" spans="1:18" ht="15">
      <c r="A136" s="43"/>
      <c r="B136" s="55"/>
      <c r="C136" s="162"/>
      <c r="D136" s="163"/>
      <c r="E136" s="56"/>
      <c r="F136" s="57"/>
      <c r="G136" s="162"/>
      <c r="H136" s="164"/>
      <c r="I136" s="164"/>
      <c r="J136" s="164"/>
      <c r="K136" s="164"/>
      <c r="L136" s="164"/>
      <c r="M136" s="164"/>
      <c r="N136" s="165"/>
      <c r="O136" s="43"/>
      <c r="Q136" s="46"/>
      <c r="R136" s="46"/>
    </row>
    <row r="137" spans="1:18" ht="15">
      <c r="A137" s="43"/>
      <c r="B137" s="65"/>
      <c r="C137" s="162"/>
      <c r="D137" s="163"/>
      <c r="E137" s="56"/>
      <c r="F137" s="66"/>
      <c r="G137" s="162"/>
      <c r="H137" s="164"/>
      <c r="I137" s="164"/>
      <c r="J137" s="164"/>
      <c r="K137" s="164"/>
      <c r="L137" s="164"/>
      <c r="M137" s="164"/>
      <c r="N137" s="165"/>
      <c r="O137" s="43"/>
      <c r="Q137" s="46"/>
      <c r="R137" s="46"/>
    </row>
    <row r="138" spans="1:18" ht="15.75">
      <c r="A138" s="38"/>
      <c r="B138" s="40"/>
      <c r="C138" s="40"/>
      <c r="D138" s="40"/>
      <c r="E138" s="40"/>
      <c r="F138" s="67" t="s">
        <v>30</v>
      </c>
      <c r="G138" s="50"/>
      <c r="H138" s="50"/>
      <c r="I138" s="50"/>
      <c r="J138" s="40"/>
      <c r="K138" s="40"/>
      <c r="L138" s="40"/>
      <c r="M138" s="68"/>
      <c r="N138" s="1"/>
      <c r="O138" s="51"/>
      <c r="Q138" s="46"/>
      <c r="R138" s="46"/>
    </row>
    <row r="139" spans="1:18" ht="15">
      <c r="A139" s="38"/>
      <c r="B139" s="69" t="s">
        <v>31</v>
      </c>
      <c r="C139" s="40"/>
      <c r="D139" s="40"/>
      <c r="E139" s="40"/>
      <c r="F139" s="70" t="s">
        <v>32</v>
      </c>
      <c r="G139" s="70" t="s">
        <v>33</v>
      </c>
      <c r="H139" s="70" t="s">
        <v>34</v>
      </c>
      <c r="I139" s="70" t="s">
        <v>35</v>
      </c>
      <c r="J139" s="70" t="s">
        <v>36</v>
      </c>
      <c r="K139" s="166" t="s">
        <v>37</v>
      </c>
      <c r="L139" s="167"/>
      <c r="M139" s="71" t="s">
        <v>38</v>
      </c>
      <c r="N139" s="72" t="s">
        <v>39</v>
      </c>
      <c r="O139" s="43"/>
      <c r="R139" s="46"/>
    </row>
    <row r="140" spans="1:18" ht="18" customHeight="1">
      <c r="A140" s="43"/>
      <c r="B140" s="73" t="s">
        <v>40</v>
      </c>
      <c r="C140" s="74">
        <f>IF(C133&gt;"",C133&amp;" - "&amp;G133,"")</f>
      </c>
      <c r="D140" s="75"/>
      <c r="E140" s="76"/>
      <c r="F140" s="78"/>
      <c r="G140" s="78"/>
      <c r="H140" s="78"/>
      <c r="I140" s="78"/>
      <c r="J140" s="78"/>
      <c r="K140" s="79">
        <f>IF(ISBLANK(F140),"",COUNTIF(F140:J140,"&gt;=0"))</f>
      </c>
      <c r="L140" s="80">
        <f>IF(ISBLANK(F140),"",(IF(LEFT(F140,1)="-",1,0)+IF(LEFT(G140,1)="-",1,0)+IF(LEFT(H140,1)="-",1,0)+IF(LEFT(I140,1)="-",1,0)+IF(LEFT(J140,1)="-",1,0)))</f>
      </c>
      <c r="M140" s="81">
        <f aca="true" t="shared" si="5" ref="M140:N144">IF(K140=3,1,"")</f>
      </c>
      <c r="N140" s="82">
        <f t="shared" si="5"/>
      </c>
      <c r="O140" s="43"/>
      <c r="Q140" s="46"/>
      <c r="R140" s="46"/>
    </row>
    <row r="141" spans="1:18" ht="18" customHeight="1">
      <c r="A141" s="43"/>
      <c r="B141" s="73" t="s">
        <v>41</v>
      </c>
      <c r="C141" s="75">
        <f>IF(C134&gt;"",C134&amp;" - "&amp;G134,"")</f>
      </c>
      <c r="D141" s="74"/>
      <c r="E141" s="76"/>
      <c r="F141" s="83"/>
      <c r="G141" s="78"/>
      <c r="H141" s="78"/>
      <c r="I141" s="78"/>
      <c r="J141" s="78"/>
      <c r="K141" s="79">
        <f>IF(ISBLANK(F141),"",COUNTIF(F141:J141,"&gt;=0"))</f>
      </c>
      <c r="L141" s="80">
        <f>IF(ISBLANK(F141),"",(IF(LEFT(F141,1)="-",1,0)+IF(LEFT(G141,1)="-",1,0)+IF(LEFT(H141,1)="-",1,0)+IF(LEFT(I141,1)="-",1,0)+IF(LEFT(J141,1)="-",1,0)))</f>
      </c>
      <c r="M141" s="81">
        <f t="shared" si="5"/>
      </c>
      <c r="N141" s="82">
        <f t="shared" si="5"/>
      </c>
      <c r="O141" s="43"/>
      <c r="Q141" s="46"/>
      <c r="R141" s="46"/>
    </row>
    <row r="142" spans="1:18" ht="18" customHeight="1">
      <c r="A142" s="43"/>
      <c r="B142" s="84" t="s">
        <v>42</v>
      </c>
      <c r="C142" s="85">
        <f>IF(C136&gt;"",C136&amp;" / "&amp;C137,"")</f>
      </c>
      <c r="D142" s="86">
        <f>IF(G136&gt;"",G136&amp;" / "&amp;G137,"")</f>
      </c>
      <c r="E142" s="87"/>
      <c r="F142" s="88"/>
      <c r="G142" s="105"/>
      <c r="H142" s="90"/>
      <c r="I142" s="90"/>
      <c r="J142" s="90"/>
      <c r="K142" s="79">
        <f>IF(ISBLANK(F142),"",COUNTIF(F142:J142,"&gt;=0"))</f>
      </c>
      <c r="L142" s="80">
        <f>IF(ISBLANK(F142),"",(IF(LEFT(F142,1)="-",1,0)+IF(LEFT(G142,1)="-",1,0)+IF(LEFT(H142,1)="-",1,0)+IF(LEFT(I142,1)="-",1,0)+IF(LEFT(J142,1)="-",1,0)))</f>
      </c>
      <c r="M142" s="81">
        <f t="shared" si="5"/>
      </c>
      <c r="N142" s="82">
        <f t="shared" si="5"/>
      </c>
      <c r="O142" s="43"/>
      <c r="Q142" s="46"/>
      <c r="R142" s="46"/>
    </row>
    <row r="143" spans="1:18" ht="18" customHeight="1">
      <c r="A143" s="43"/>
      <c r="B143" s="73" t="s">
        <v>43</v>
      </c>
      <c r="C143" s="75">
        <f>IF(C133&gt;"",C133&amp;" - "&amp;G134,"")</f>
      </c>
      <c r="D143" s="74"/>
      <c r="E143" s="76"/>
      <c r="F143" s="91"/>
      <c r="G143" s="78"/>
      <c r="H143" s="78"/>
      <c r="I143" s="78"/>
      <c r="J143" s="77"/>
      <c r="K143" s="79">
        <f>IF(ISBLANK(F143),"",COUNTIF(F143:J143,"&gt;=0"))</f>
      </c>
      <c r="L143" s="80">
        <f>IF(ISBLANK(F143),"",(IF(LEFT(F143,1)="-",1,0)+IF(LEFT(G143,1)="-",1,0)+IF(LEFT(H143,1)="-",1,0)+IF(LEFT(I143,1)="-",1,0)+IF(LEFT(J143,1)="-",1,0)))</f>
      </c>
      <c r="M143" s="81">
        <f t="shared" si="5"/>
      </c>
      <c r="N143" s="82">
        <f t="shared" si="5"/>
      </c>
      <c r="O143" s="43"/>
      <c r="Q143" s="46"/>
      <c r="R143" s="46"/>
    </row>
    <row r="144" spans="1:18" ht="18" customHeight="1" thickBot="1">
      <c r="A144" s="43"/>
      <c r="B144" s="73" t="s">
        <v>44</v>
      </c>
      <c r="C144" s="75">
        <f>IF(C134&gt;"",C134&amp;" - "&amp;G133,"")</f>
      </c>
      <c r="D144" s="74"/>
      <c r="E144" s="76"/>
      <c r="F144" s="77"/>
      <c r="G144" s="78"/>
      <c r="H144" s="77"/>
      <c r="I144" s="78"/>
      <c r="J144" s="78"/>
      <c r="K144" s="79">
        <f>IF(ISBLANK(F144),"",COUNTIF(F144:J144,"&gt;=0"))</f>
      </c>
      <c r="L144" s="92">
        <f>IF(ISBLANK(F144),"",(IF(LEFT(F144,1)="-",1,0)+IF(LEFT(G144,1)="-",1,0)+IF(LEFT(H144,1)="-",1,0)+IF(LEFT(I144,1)="-",1,0)+IF(LEFT(J144,1)="-",1,0)))</f>
      </c>
      <c r="M144" s="81">
        <f t="shared" si="5"/>
      </c>
      <c r="N144" s="82">
        <f t="shared" si="5"/>
      </c>
      <c r="O144" s="43"/>
      <c r="Q144" s="46"/>
      <c r="R144" s="46"/>
    </row>
    <row r="145" spans="1:18" ht="16.5" thickBot="1">
      <c r="A145" s="38"/>
      <c r="B145" s="40"/>
      <c r="C145" s="40"/>
      <c r="D145" s="40"/>
      <c r="E145" s="40"/>
      <c r="F145" s="40"/>
      <c r="G145" s="40"/>
      <c r="H145" s="40"/>
      <c r="I145" s="93" t="s">
        <v>45</v>
      </c>
      <c r="J145" s="94"/>
      <c r="K145" s="95">
        <f>IF(ISBLANK(D140),"",SUM(K140:K144))</f>
      </c>
      <c r="L145" s="96">
        <f>IF(ISBLANK(E140),"",SUM(L140:L144))</f>
      </c>
      <c r="M145" s="97">
        <f>IF(ISBLANK(F140),"",SUM(M140:M144))</f>
      </c>
      <c r="N145" s="98">
        <f>IF(ISBLANK(F140),"",SUM(N140:N144))</f>
      </c>
      <c r="O145" s="43"/>
      <c r="Q145" s="46"/>
      <c r="R145" s="46"/>
    </row>
    <row r="146" spans="1:18" ht="15">
      <c r="A146" s="38"/>
      <c r="B146" s="39" t="s">
        <v>46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51"/>
      <c r="Q146" s="46"/>
      <c r="R146" s="46"/>
    </row>
    <row r="147" spans="1:18" ht="15">
      <c r="A147" s="38"/>
      <c r="B147" s="99" t="s">
        <v>47</v>
      </c>
      <c r="C147" s="99"/>
      <c r="D147" s="99" t="s">
        <v>49</v>
      </c>
      <c r="E147" s="100"/>
      <c r="F147" s="99"/>
      <c r="G147" s="99" t="s">
        <v>48</v>
      </c>
      <c r="H147" s="100"/>
      <c r="I147" s="99"/>
      <c r="J147" s="3" t="s">
        <v>50</v>
      </c>
      <c r="K147" s="1"/>
      <c r="L147" s="40"/>
      <c r="M147" s="40"/>
      <c r="N147" s="40"/>
      <c r="O147" s="51"/>
      <c r="Q147" s="46"/>
      <c r="R147" s="46"/>
    </row>
    <row r="148" spans="1:18" ht="18.75" thickBot="1">
      <c r="A148" s="38"/>
      <c r="B148" s="40"/>
      <c r="C148" s="40"/>
      <c r="D148" s="40"/>
      <c r="E148" s="40"/>
      <c r="F148" s="40"/>
      <c r="G148" s="40"/>
      <c r="H148" s="40"/>
      <c r="I148" s="40"/>
      <c r="J148" s="168">
        <f>IF(M145=3,C132,IF(N145=3,G132,""))</f>
      </c>
      <c r="K148" s="169"/>
      <c r="L148" s="169"/>
      <c r="M148" s="169"/>
      <c r="N148" s="170"/>
      <c r="O148" s="43"/>
      <c r="Q148" s="46"/>
      <c r="R148" s="46"/>
    </row>
    <row r="149" spans="1:18" ht="18">
      <c r="A149" s="101"/>
      <c r="B149" s="102"/>
      <c r="C149" s="102"/>
      <c r="D149" s="102"/>
      <c r="E149" s="102"/>
      <c r="F149" s="102"/>
      <c r="G149" s="102"/>
      <c r="H149" s="102"/>
      <c r="I149" s="102"/>
      <c r="J149" s="103"/>
      <c r="K149" s="103"/>
      <c r="L149" s="103"/>
      <c r="M149" s="103"/>
      <c r="N149" s="103"/>
      <c r="O149" s="8"/>
      <c r="Q149" s="46"/>
      <c r="R149" s="46"/>
    </row>
    <row r="150" spans="2:18" ht="15">
      <c r="B150" s="104" t="s">
        <v>51</v>
      </c>
      <c r="Q150" s="46"/>
      <c r="R150" s="46"/>
    </row>
    <row r="151" spans="1:17" ht="15.75">
      <c r="A151" s="32"/>
      <c r="B151" s="33"/>
      <c r="C151" s="34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6"/>
      <c r="Q151" s="37" t="s">
        <v>11</v>
      </c>
    </row>
    <row r="152" spans="1:17" ht="15.75">
      <c r="A152" s="38"/>
      <c r="B152" s="1"/>
      <c r="C152" s="39" t="s">
        <v>12</v>
      </c>
      <c r="D152" s="40"/>
      <c r="E152" s="40"/>
      <c r="F152" s="1"/>
      <c r="G152" s="41" t="s">
        <v>13</v>
      </c>
      <c r="H152" s="42"/>
      <c r="I152" s="171" t="s">
        <v>14</v>
      </c>
      <c r="J152" s="164"/>
      <c r="K152" s="164"/>
      <c r="L152" s="164"/>
      <c r="M152" s="164"/>
      <c r="N152" s="165"/>
      <c r="O152" s="43"/>
      <c r="Q152" s="37" t="s">
        <v>15</v>
      </c>
    </row>
    <row r="153" spans="1:18" ht="17.25" customHeight="1">
      <c r="A153" s="38"/>
      <c r="B153" s="44"/>
      <c r="C153" s="45" t="s">
        <v>16</v>
      </c>
      <c r="D153" s="40"/>
      <c r="E153" s="40"/>
      <c r="F153" s="1"/>
      <c r="G153" s="41" t="s">
        <v>17</v>
      </c>
      <c r="H153" s="42"/>
      <c r="I153" s="171"/>
      <c r="J153" s="164"/>
      <c r="K153" s="164"/>
      <c r="L153" s="164"/>
      <c r="M153" s="164"/>
      <c r="N153" s="165"/>
      <c r="O153" s="43"/>
      <c r="Q153" s="46"/>
      <c r="R153" s="46"/>
    </row>
    <row r="154" spans="1:18" ht="15">
      <c r="A154" s="38"/>
      <c r="B154" s="40"/>
      <c r="C154" s="47" t="s">
        <v>18</v>
      </c>
      <c r="D154" s="40"/>
      <c r="E154" s="40"/>
      <c r="F154" s="40"/>
      <c r="G154" s="41" t="s">
        <v>19</v>
      </c>
      <c r="H154" s="48"/>
      <c r="I154" s="171"/>
      <c r="J154" s="171"/>
      <c r="K154" s="171"/>
      <c r="L154" s="171"/>
      <c r="M154" s="171"/>
      <c r="N154" s="172"/>
      <c r="O154" s="43"/>
      <c r="Q154" s="46"/>
      <c r="R154" s="46"/>
    </row>
    <row r="155" spans="1:18" ht="15.75">
      <c r="A155" s="38"/>
      <c r="B155" s="40"/>
      <c r="C155" s="40"/>
      <c r="D155" s="40"/>
      <c r="E155" s="40"/>
      <c r="F155" s="40"/>
      <c r="G155" s="41" t="s">
        <v>20</v>
      </c>
      <c r="H155" s="42"/>
      <c r="I155" s="173"/>
      <c r="J155" s="174"/>
      <c r="K155" s="174"/>
      <c r="L155" s="49" t="s">
        <v>21</v>
      </c>
      <c r="M155" s="175"/>
      <c r="N155" s="172"/>
      <c r="O155" s="43"/>
      <c r="Q155" s="46"/>
      <c r="R155" s="46"/>
    </row>
    <row r="156" spans="1:18" ht="15">
      <c r="A156" s="38"/>
      <c r="B156" s="1"/>
      <c r="C156" s="50" t="s">
        <v>22</v>
      </c>
      <c r="D156" s="40"/>
      <c r="E156" s="40"/>
      <c r="F156" s="40"/>
      <c r="G156" s="50" t="s">
        <v>22</v>
      </c>
      <c r="H156" s="40"/>
      <c r="I156" s="40"/>
      <c r="J156" s="40"/>
      <c r="K156" s="40"/>
      <c r="L156" s="40"/>
      <c r="M156" s="40"/>
      <c r="N156" s="40"/>
      <c r="O156" s="51"/>
      <c r="Q156" s="46"/>
      <c r="R156" s="46"/>
    </row>
    <row r="157" spans="1:18" ht="15.75">
      <c r="A157" s="43"/>
      <c r="B157" s="52" t="s">
        <v>23</v>
      </c>
      <c r="C157" s="176"/>
      <c r="D157" s="177"/>
      <c r="E157" s="53"/>
      <c r="F157" s="54" t="s">
        <v>24</v>
      </c>
      <c r="G157" s="176"/>
      <c r="H157" s="178"/>
      <c r="I157" s="178"/>
      <c r="J157" s="178"/>
      <c r="K157" s="178"/>
      <c r="L157" s="178"/>
      <c r="M157" s="178"/>
      <c r="N157" s="179"/>
      <c r="O157" s="43"/>
      <c r="Q157" s="46"/>
      <c r="R157" s="46"/>
    </row>
    <row r="158" spans="1:18" ht="15">
      <c r="A158" s="43"/>
      <c r="B158" s="55" t="s">
        <v>25</v>
      </c>
      <c r="C158" s="162"/>
      <c r="D158" s="163"/>
      <c r="E158" s="56"/>
      <c r="F158" s="57" t="s">
        <v>26</v>
      </c>
      <c r="G158" s="162"/>
      <c r="H158" s="164"/>
      <c r="I158" s="164"/>
      <c r="J158" s="164"/>
      <c r="K158" s="164"/>
      <c r="L158" s="164"/>
      <c r="M158" s="164"/>
      <c r="N158" s="165"/>
      <c r="O158" s="43"/>
      <c r="Q158" s="46"/>
      <c r="R158" s="46"/>
    </row>
    <row r="159" spans="1:18" ht="15">
      <c r="A159" s="43"/>
      <c r="B159" s="58" t="s">
        <v>27</v>
      </c>
      <c r="C159" s="162"/>
      <c r="D159" s="163"/>
      <c r="E159" s="56"/>
      <c r="F159" s="59" t="s">
        <v>28</v>
      </c>
      <c r="G159" s="162"/>
      <c r="H159" s="164"/>
      <c r="I159" s="164"/>
      <c r="J159" s="164"/>
      <c r="K159" s="164"/>
      <c r="L159" s="164"/>
      <c r="M159" s="164"/>
      <c r="N159" s="165"/>
      <c r="O159" s="43"/>
      <c r="Q159" s="46"/>
      <c r="R159" s="46"/>
    </row>
    <row r="160" spans="1:18" ht="15">
      <c r="A160" s="38"/>
      <c r="B160" s="60" t="s">
        <v>29</v>
      </c>
      <c r="C160" s="61"/>
      <c r="D160" s="62"/>
      <c r="E160" s="63"/>
      <c r="F160" s="60" t="s">
        <v>29</v>
      </c>
      <c r="G160" s="64"/>
      <c r="H160" s="64"/>
      <c r="I160" s="64"/>
      <c r="J160" s="64"/>
      <c r="K160" s="64"/>
      <c r="L160" s="64"/>
      <c r="M160" s="64"/>
      <c r="N160" s="64"/>
      <c r="O160" s="51"/>
      <c r="Q160" s="46"/>
      <c r="R160" s="46"/>
    </row>
    <row r="161" spans="1:18" ht="15">
      <c r="A161" s="43"/>
      <c r="B161" s="55"/>
      <c r="C161" s="162"/>
      <c r="D161" s="163"/>
      <c r="E161" s="56"/>
      <c r="F161" s="57"/>
      <c r="G161" s="162"/>
      <c r="H161" s="164"/>
      <c r="I161" s="164"/>
      <c r="J161" s="164"/>
      <c r="K161" s="164"/>
      <c r="L161" s="164"/>
      <c r="M161" s="164"/>
      <c r="N161" s="165"/>
      <c r="O161" s="43"/>
      <c r="Q161" s="46"/>
      <c r="R161" s="46"/>
    </row>
    <row r="162" spans="1:18" ht="15">
      <c r="A162" s="43"/>
      <c r="B162" s="65"/>
      <c r="C162" s="162"/>
      <c r="D162" s="163"/>
      <c r="E162" s="56"/>
      <c r="F162" s="66"/>
      <c r="G162" s="162"/>
      <c r="H162" s="164"/>
      <c r="I162" s="164"/>
      <c r="J162" s="164"/>
      <c r="K162" s="164"/>
      <c r="L162" s="164"/>
      <c r="M162" s="164"/>
      <c r="N162" s="165"/>
      <c r="O162" s="43"/>
      <c r="Q162" s="46"/>
      <c r="R162" s="46"/>
    </row>
    <row r="163" spans="1:18" ht="15.75">
      <c r="A163" s="38"/>
      <c r="B163" s="40"/>
      <c r="C163" s="40"/>
      <c r="D163" s="40"/>
      <c r="E163" s="40"/>
      <c r="F163" s="67" t="s">
        <v>30</v>
      </c>
      <c r="G163" s="50"/>
      <c r="H163" s="50"/>
      <c r="I163" s="50"/>
      <c r="J163" s="40"/>
      <c r="K163" s="40"/>
      <c r="L163" s="40"/>
      <c r="M163" s="68"/>
      <c r="N163" s="1"/>
      <c r="O163" s="51"/>
      <c r="Q163" s="46"/>
      <c r="R163" s="46"/>
    </row>
    <row r="164" spans="1:18" ht="15">
      <c r="A164" s="38"/>
      <c r="B164" s="69" t="s">
        <v>31</v>
      </c>
      <c r="C164" s="40"/>
      <c r="D164" s="40"/>
      <c r="E164" s="40"/>
      <c r="F164" s="70" t="s">
        <v>32</v>
      </c>
      <c r="G164" s="70" t="s">
        <v>33</v>
      </c>
      <c r="H164" s="70" t="s">
        <v>34</v>
      </c>
      <c r="I164" s="70" t="s">
        <v>35</v>
      </c>
      <c r="J164" s="70" t="s">
        <v>36</v>
      </c>
      <c r="K164" s="166" t="s">
        <v>37</v>
      </c>
      <c r="L164" s="167"/>
      <c r="M164" s="71" t="s">
        <v>38</v>
      </c>
      <c r="N164" s="72" t="s">
        <v>39</v>
      </c>
      <c r="O164" s="43"/>
      <c r="R164" s="46"/>
    </row>
    <row r="165" spans="1:18" ht="18" customHeight="1">
      <c r="A165" s="43"/>
      <c r="B165" s="73" t="s">
        <v>40</v>
      </c>
      <c r="C165" s="74">
        <f>IF(C158&gt;"",C158&amp;" - "&amp;G158,"")</f>
      </c>
      <c r="D165" s="75"/>
      <c r="E165" s="76"/>
      <c r="F165" s="78"/>
      <c r="G165" s="78"/>
      <c r="H165" s="78"/>
      <c r="I165" s="78"/>
      <c r="J165" s="78"/>
      <c r="K165" s="79">
        <f>IF(ISBLANK(F165),"",COUNTIF(F165:J165,"&gt;=0"))</f>
      </c>
      <c r="L165" s="80">
        <f>IF(ISBLANK(F165),"",(IF(LEFT(F165,1)="-",1,0)+IF(LEFT(G165,1)="-",1,0)+IF(LEFT(H165,1)="-",1,0)+IF(LEFT(I165,1)="-",1,0)+IF(LEFT(J165,1)="-",1,0)))</f>
      </c>
      <c r="M165" s="81">
        <f aca="true" t="shared" si="6" ref="M165:N169">IF(K165=3,1,"")</f>
      </c>
      <c r="N165" s="82">
        <f t="shared" si="6"/>
      </c>
      <c r="O165" s="43"/>
      <c r="Q165" s="46"/>
      <c r="R165" s="46"/>
    </row>
    <row r="166" spans="1:18" ht="18" customHeight="1">
      <c r="A166" s="43"/>
      <c r="B166" s="73" t="s">
        <v>41</v>
      </c>
      <c r="C166" s="75">
        <f>IF(C159&gt;"",C159&amp;" - "&amp;G159,"")</f>
      </c>
      <c r="D166" s="74"/>
      <c r="E166" s="76"/>
      <c r="F166" s="83"/>
      <c r="G166" s="78"/>
      <c r="H166" s="78"/>
      <c r="I166" s="78"/>
      <c r="J166" s="78"/>
      <c r="K166" s="79">
        <f>IF(ISBLANK(F166),"",COUNTIF(F166:J166,"&gt;=0"))</f>
      </c>
      <c r="L166" s="80">
        <f>IF(ISBLANK(F166),"",(IF(LEFT(F166,1)="-",1,0)+IF(LEFT(G166,1)="-",1,0)+IF(LEFT(H166,1)="-",1,0)+IF(LEFT(I166,1)="-",1,0)+IF(LEFT(J166,1)="-",1,0)))</f>
      </c>
      <c r="M166" s="81">
        <f t="shared" si="6"/>
      </c>
      <c r="N166" s="82">
        <f t="shared" si="6"/>
      </c>
      <c r="O166" s="43"/>
      <c r="Q166" s="46"/>
      <c r="R166" s="46"/>
    </row>
    <row r="167" spans="1:18" ht="18" customHeight="1">
      <c r="A167" s="43"/>
      <c r="B167" s="84" t="s">
        <v>42</v>
      </c>
      <c r="C167" s="85">
        <f>IF(C161&gt;"",C161&amp;" / "&amp;C162,"")</f>
      </c>
      <c r="D167" s="86">
        <f>IF(G161&gt;"",G161&amp;" / "&amp;G162,"")</f>
      </c>
      <c r="E167" s="87"/>
      <c r="F167" s="88"/>
      <c r="G167" s="105"/>
      <c r="H167" s="90"/>
      <c r="I167" s="90"/>
      <c r="J167" s="90"/>
      <c r="K167" s="79">
        <f>IF(ISBLANK(F167),"",COUNTIF(F167:J167,"&gt;=0"))</f>
      </c>
      <c r="L167" s="80">
        <f>IF(ISBLANK(F167),"",(IF(LEFT(F167,1)="-",1,0)+IF(LEFT(G167,1)="-",1,0)+IF(LEFT(H167,1)="-",1,0)+IF(LEFT(I167,1)="-",1,0)+IF(LEFT(J167,1)="-",1,0)))</f>
      </c>
      <c r="M167" s="81">
        <f t="shared" si="6"/>
      </c>
      <c r="N167" s="82">
        <f t="shared" si="6"/>
      </c>
      <c r="O167" s="43"/>
      <c r="Q167" s="46"/>
      <c r="R167" s="46"/>
    </row>
    <row r="168" spans="1:18" ht="18" customHeight="1">
      <c r="A168" s="43"/>
      <c r="B168" s="73" t="s">
        <v>43</v>
      </c>
      <c r="C168" s="75">
        <f>IF(C158&gt;"",C158&amp;" - "&amp;G159,"")</f>
      </c>
      <c r="D168" s="74"/>
      <c r="E168" s="76"/>
      <c r="F168" s="91"/>
      <c r="G168" s="78"/>
      <c r="H168" s="78"/>
      <c r="I168" s="78"/>
      <c r="J168" s="77"/>
      <c r="K168" s="79">
        <f>IF(ISBLANK(F168),"",COUNTIF(F168:J168,"&gt;=0"))</f>
      </c>
      <c r="L168" s="80">
        <f>IF(ISBLANK(F168),"",(IF(LEFT(F168,1)="-",1,0)+IF(LEFT(G168,1)="-",1,0)+IF(LEFT(H168,1)="-",1,0)+IF(LEFT(I168,1)="-",1,0)+IF(LEFT(J168,1)="-",1,0)))</f>
      </c>
      <c r="M168" s="81">
        <f t="shared" si="6"/>
      </c>
      <c r="N168" s="82">
        <f t="shared" si="6"/>
      </c>
      <c r="O168" s="43"/>
      <c r="Q168" s="46"/>
      <c r="R168" s="46"/>
    </row>
    <row r="169" spans="1:18" ht="18" customHeight="1" thickBot="1">
      <c r="A169" s="43"/>
      <c r="B169" s="73" t="s">
        <v>44</v>
      </c>
      <c r="C169" s="75">
        <f>IF(C159&gt;"",C159&amp;" - "&amp;G158,"")</f>
      </c>
      <c r="D169" s="74"/>
      <c r="E169" s="76"/>
      <c r="F169" s="77"/>
      <c r="G169" s="78"/>
      <c r="H169" s="77"/>
      <c r="I169" s="78"/>
      <c r="J169" s="78"/>
      <c r="K169" s="79">
        <f>IF(ISBLANK(F169),"",COUNTIF(F169:J169,"&gt;=0"))</f>
      </c>
      <c r="L169" s="92">
        <f>IF(ISBLANK(F169),"",(IF(LEFT(F169,1)="-",1,0)+IF(LEFT(G169,1)="-",1,0)+IF(LEFT(H169,1)="-",1,0)+IF(LEFT(I169,1)="-",1,0)+IF(LEFT(J169,1)="-",1,0)))</f>
      </c>
      <c r="M169" s="81">
        <f t="shared" si="6"/>
      </c>
      <c r="N169" s="82">
        <f t="shared" si="6"/>
      </c>
      <c r="O169" s="43"/>
      <c r="Q169" s="46"/>
      <c r="R169" s="46"/>
    </row>
    <row r="170" spans="1:18" ht="16.5" thickBot="1">
      <c r="A170" s="38"/>
      <c r="B170" s="40"/>
      <c r="C170" s="40"/>
      <c r="D170" s="40"/>
      <c r="E170" s="40"/>
      <c r="F170" s="40"/>
      <c r="G170" s="40"/>
      <c r="H170" s="40"/>
      <c r="I170" s="93" t="s">
        <v>45</v>
      </c>
      <c r="J170" s="94"/>
      <c r="K170" s="95">
        <f>IF(ISBLANK(D165),"",SUM(K165:K169))</f>
      </c>
      <c r="L170" s="96">
        <f>IF(ISBLANK(E165),"",SUM(L165:L169))</f>
      </c>
      <c r="M170" s="97">
        <f>IF(ISBLANK(F165),"",SUM(M165:M169))</f>
      </c>
      <c r="N170" s="98">
        <f>IF(ISBLANK(F165),"",SUM(N165:N169))</f>
      </c>
      <c r="O170" s="43"/>
      <c r="Q170" s="46"/>
      <c r="R170" s="46"/>
    </row>
    <row r="171" spans="1:18" ht="15">
      <c r="A171" s="38"/>
      <c r="B171" s="39" t="s">
        <v>46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51"/>
      <c r="Q171" s="46"/>
      <c r="R171" s="46"/>
    </row>
    <row r="172" spans="1:18" ht="15">
      <c r="A172" s="38"/>
      <c r="B172" s="99" t="s">
        <v>47</v>
      </c>
      <c r="C172" s="99"/>
      <c r="D172" s="99" t="s">
        <v>49</v>
      </c>
      <c r="E172" s="100"/>
      <c r="F172" s="99"/>
      <c r="G172" s="99" t="s">
        <v>48</v>
      </c>
      <c r="H172" s="100"/>
      <c r="I172" s="99"/>
      <c r="J172" s="3" t="s">
        <v>50</v>
      </c>
      <c r="K172" s="1"/>
      <c r="L172" s="40"/>
      <c r="M172" s="40"/>
      <c r="N172" s="40"/>
      <c r="O172" s="51"/>
      <c r="Q172" s="46"/>
      <c r="R172" s="46"/>
    </row>
    <row r="173" spans="1:18" ht="18.75" thickBot="1">
      <c r="A173" s="38"/>
      <c r="B173" s="40"/>
      <c r="C173" s="40"/>
      <c r="D173" s="40"/>
      <c r="E173" s="40"/>
      <c r="F173" s="40"/>
      <c r="G173" s="40"/>
      <c r="H173" s="40"/>
      <c r="I173" s="40"/>
      <c r="J173" s="168">
        <f>IF(M170=3,C157,IF(N170=3,G157,""))</f>
      </c>
      <c r="K173" s="169"/>
      <c r="L173" s="169"/>
      <c r="M173" s="169"/>
      <c r="N173" s="170"/>
      <c r="O173" s="43"/>
      <c r="Q173" s="46"/>
      <c r="R173" s="46"/>
    </row>
    <row r="174" spans="1:18" ht="18">
      <c r="A174" s="101"/>
      <c r="B174" s="102"/>
      <c r="C174" s="102"/>
      <c r="D174" s="102"/>
      <c r="E174" s="102"/>
      <c r="F174" s="102"/>
      <c r="G174" s="102"/>
      <c r="H174" s="102"/>
      <c r="I174" s="102"/>
      <c r="J174" s="103"/>
      <c r="K174" s="103"/>
      <c r="L174" s="103"/>
      <c r="M174" s="103"/>
      <c r="N174" s="103"/>
      <c r="O174" s="8"/>
      <c r="Q174" s="46"/>
      <c r="R174" s="46"/>
    </row>
    <row r="175" spans="2:18" ht="15">
      <c r="B175" s="104" t="s">
        <v>51</v>
      </c>
      <c r="Q175" s="46"/>
      <c r="R175" s="46"/>
    </row>
    <row r="176" spans="1:17" ht="15.75">
      <c r="A176" s="32"/>
      <c r="B176" s="33"/>
      <c r="C176" s="34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6"/>
      <c r="Q176" s="37" t="s">
        <v>11</v>
      </c>
    </row>
    <row r="177" spans="1:17" ht="15.75">
      <c r="A177" s="38"/>
      <c r="B177" s="1"/>
      <c r="C177" s="39" t="s">
        <v>12</v>
      </c>
      <c r="D177" s="40"/>
      <c r="E177" s="40"/>
      <c r="F177" s="1"/>
      <c r="G177" s="41" t="s">
        <v>13</v>
      </c>
      <c r="H177" s="42"/>
      <c r="I177" s="171" t="s">
        <v>14</v>
      </c>
      <c r="J177" s="164"/>
      <c r="K177" s="164"/>
      <c r="L177" s="164"/>
      <c r="M177" s="164"/>
      <c r="N177" s="165"/>
      <c r="O177" s="43"/>
      <c r="Q177" s="37" t="s">
        <v>15</v>
      </c>
    </row>
    <row r="178" spans="1:18" ht="17.25" customHeight="1">
      <c r="A178" s="38"/>
      <c r="B178" s="44"/>
      <c r="C178" s="45" t="s">
        <v>16</v>
      </c>
      <c r="D178" s="40"/>
      <c r="E178" s="40"/>
      <c r="F178" s="1"/>
      <c r="G178" s="41" t="s">
        <v>17</v>
      </c>
      <c r="H178" s="42"/>
      <c r="I178" s="171"/>
      <c r="J178" s="164"/>
      <c r="K178" s="164"/>
      <c r="L178" s="164"/>
      <c r="M178" s="164"/>
      <c r="N178" s="165"/>
      <c r="O178" s="43"/>
      <c r="Q178" s="46"/>
      <c r="R178" s="46"/>
    </row>
    <row r="179" spans="1:18" ht="15">
      <c r="A179" s="38"/>
      <c r="B179" s="40"/>
      <c r="C179" s="47" t="s">
        <v>18</v>
      </c>
      <c r="D179" s="40"/>
      <c r="E179" s="40"/>
      <c r="F179" s="40"/>
      <c r="G179" s="41" t="s">
        <v>19</v>
      </c>
      <c r="H179" s="48"/>
      <c r="I179" s="171"/>
      <c r="J179" s="171"/>
      <c r="K179" s="171"/>
      <c r="L179" s="171"/>
      <c r="M179" s="171"/>
      <c r="N179" s="172"/>
      <c r="O179" s="43"/>
      <c r="Q179" s="46"/>
      <c r="R179" s="46"/>
    </row>
    <row r="180" spans="1:18" ht="15.75">
      <c r="A180" s="38"/>
      <c r="B180" s="40"/>
      <c r="C180" s="40"/>
      <c r="D180" s="40"/>
      <c r="E180" s="40"/>
      <c r="F180" s="40"/>
      <c r="G180" s="41" t="s">
        <v>20</v>
      </c>
      <c r="H180" s="42"/>
      <c r="I180" s="173"/>
      <c r="J180" s="174"/>
      <c r="K180" s="174"/>
      <c r="L180" s="49" t="s">
        <v>21</v>
      </c>
      <c r="M180" s="175"/>
      <c r="N180" s="172"/>
      <c r="O180" s="43"/>
      <c r="Q180" s="46"/>
      <c r="R180" s="46"/>
    </row>
    <row r="181" spans="1:18" ht="15">
      <c r="A181" s="38"/>
      <c r="B181" s="1"/>
      <c r="C181" s="50" t="s">
        <v>22</v>
      </c>
      <c r="D181" s="40"/>
      <c r="E181" s="40"/>
      <c r="F181" s="40"/>
      <c r="G181" s="50" t="s">
        <v>22</v>
      </c>
      <c r="H181" s="40"/>
      <c r="I181" s="40"/>
      <c r="J181" s="40"/>
      <c r="K181" s="40"/>
      <c r="L181" s="40"/>
      <c r="M181" s="40"/>
      <c r="N181" s="40"/>
      <c r="O181" s="51"/>
      <c r="Q181" s="46"/>
      <c r="R181" s="46"/>
    </row>
    <row r="182" spans="1:18" ht="15.75">
      <c r="A182" s="43"/>
      <c r="B182" s="52" t="s">
        <v>23</v>
      </c>
      <c r="C182" s="176"/>
      <c r="D182" s="177"/>
      <c r="E182" s="53"/>
      <c r="F182" s="54" t="s">
        <v>24</v>
      </c>
      <c r="G182" s="176"/>
      <c r="H182" s="178"/>
      <c r="I182" s="178"/>
      <c r="J182" s="178"/>
      <c r="K182" s="178"/>
      <c r="L182" s="178"/>
      <c r="M182" s="178"/>
      <c r="N182" s="179"/>
      <c r="O182" s="43"/>
      <c r="Q182" s="46"/>
      <c r="R182" s="46"/>
    </row>
    <row r="183" spans="1:18" ht="15">
      <c r="A183" s="43"/>
      <c r="B183" s="55" t="s">
        <v>25</v>
      </c>
      <c r="C183" s="162"/>
      <c r="D183" s="163"/>
      <c r="E183" s="56"/>
      <c r="F183" s="57" t="s">
        <v>26</v>
      </c>
      <c r="G183" s="162"/>
      <c r="H183" s="164"/>
      <c r="I183" s="164"/>
      <c r="J183" s="164"/>
      <c r="K183" s="164"/>
      <c r="L183" s="164"/>
      <c r="M183" s="164"/>
      <c r="N183" s="165"/>
      <c r="O183" s="43"/>
      <c r="Q183" s="46"/>
      <c r="R183" s="46"/>
    </row>
    <row r="184" spans="1:18" ht="15">
      <c r="A184" s="43"/>
      <c r="B184" s="58" t="s">
        <v>27</v>
      </c>
      <c r="C184" s="162"/>
      <c r="D184" s="163"/>
      <c r="E184" s="56"/>
      <c r="F184" s="59" t="s">
        <v>28</v>
      </c>
      <c r="G184" s="162"/>
      <c r="H184" s="164"/>
      <c r="I184" s="164"/>
      <c r="J184" s="164"/>
      <c r="K184" s="164"/>
      <c r="L184" s="164"/>
      <c r="M184" s="164"/>
      <c r="N184" s="165"/>
      <c r="O184" s="43"/>
      <c r="Q184" s="46"/>
      <c r="R184" s="46"/>
    </row>
    <row r="185" spans="1:18" ht="15">
      <c r="A185" s="38"/>
      <c r="B185" s="60" t="s">
        <v>29</v>
      </c>
      <c r="C185" s="61"/>
      <c r="D185" s="62"/>
      <c r="E185" s="63"/>
      <c r="F185" s="60" t="s">
        <v>29</v>
      </c>
      <c r="G185" s="64"/>
      <c r="H185" s="64"/>
      <c r="I185" s="64"/>
      <c r="J185" s="64"/>
      <c r="K185" s="64"/>
      <c r="L185" s="64"/>
      <c r="M185" s="64"/>
      <c r="N185" s="64"/>
      <c r="O185" s="51"/>
      <c r="Q185" s="46"/>
      <c r="R185" s="46"/>
    </row>
    <row r="186" spans="1:18" ht="15">
      <c r="A186" s="43"/>
      <c r="B186" s="55"/>
      <c r="C186" s="162"/>
      <c r="D186" s="163"/>
      <c r="E186" s="56"/>
      <c r="F186" s="57"/>
      <c r="G186" s="162"/>
      <c r="H186" s="164"/>
      <c r="I186" s="164"/>
      <c r="J186" s="164"/>
      <c r="K186" s="164"/>
      <c r="L186" s="164"/>
      <c r="M186" s="164"/>
      <c r="N186" s="165"/>
      <c r="O186" s="43"/>
      <c r="Q186" s="46"/>
      <c r="R186" s="46"/>
    </row>
    <row r="187" spans="1:18" ht="15">
      <c r="A187" s="43"/>
      <c r="B187" s="65"/>
      <c r="C187" s="162"/>
      <c r="D187" s="163"/>
      <c r="E187" s="56"/>
      <c r="F187" s="66"/>
      <c r="G187" s="162"/>
      <c r="H187" s="164"/>
      <c r="I187" s="164"/>
      <c r="J187" s="164"/>
      <c r="K187" s="164"/>
      <c r="L187" s="164"/>
      <c r="M187" s="164"/>
      <c r="N187" s="165"/>
      <c r="O187" s="43"/>
      <c r="Q187" s="46"/>
      <c r="R187" s="46"/>
    </row>
    <row r="188" spans="1:18" ht="15.75">
      <c r="A188" s="38"/>
      <c r="B188" s="40"/>
      <c r="C188" s="40"/>
      <c r="D188" s="40"/>
      <c r="E188" s="40"/>
      <c r="F188" s="67" t="s">
        <v>30</v>
      </c>
      <c r="G188" s="50"/>
      <c r="H188" s="50"/>
      <c r="I188" s="50"/>
      <c r="J188" s="40"/>
      <c r="K188" s="40"/>
      <c r="L188" s="40"/>
      <c r="M188" s="68"/>
      <c r="N188" s="1"/>
      <c r="O188" s="51"/>
      <c r="Q188" s="46"/>
      <c r="R188" s="46"/>
    </row>
    <row r="189" spans="1:18" ht="15">
      <c r="A189" s="38"/>
      <c r="B189" s="69" t="s">
        <v>31</v>
      </c>
      <c r="C189" s="40"/>
      <c r="D189" s="40"/>
      <c r="E189" s="40"/>
      <c r="F189" s="70" t="s">
        <v>32</v>
      </c>
      <c r="G189" s="70" t="s">
        <v>33</v>
      </c>
      <c r="H189" s="70" t="s">
        <v>34</v>
      </c>
      <c r="I189" s="70" t="s">
        <v>35</v>
      </c>
      <c r="J189" s="70" t="s">
        <v>36</v>
      </c>
      <c r="K189" s="166" t="s">
        <v>37</v>
      </c>
      <c r="L189" s="167"/>
      <c r="M189" s="71" t="s">
        <v>38</v>
      </c>
      <c r="N189" s="72" t="s">
        <v>39</v>
      </c>
      <c r="O189" s="43"/>
      <c r="R189" s="46"/>
    </row>
    <row r="190" spans="1:18" ht="18" customHeight="1">
      <c r="A190" s="43"/>
      <c r="B190" s="73" t="s">
        <v>40</v>
      </c>
      <c r="C190" s="74">
        <f>IF(C183&gt;"",C183&amp;" - "&amp;G183,"")</f>
      </c>
      <c r="D190" s="75"/>
      <c r="E190" s="76"/>
      <c r="F190" s="78"/>
      <c r="G190" s="78"/>
      <c r="H190" s="78"/>
      <c r="I190" s="78"/>
      <c r="J190" s="78"/>
      <c r="K190" s="79">
        <f>IF(ISBLANK(F190),"",COUNTIF(F190:J190,"&gt;=0"))</f>
      </c>
      <c r="L190" s="80">
        <f>IF(ISBLANK(F190),"",(IF(LEFT(F190,1)="-",1,0)+IF(LEFT(G190,1)="-",1,0)+IF(LEFT(H190,1)="-",1,0)+IF(LEFT(I190,1)="-",1,0)+IF(LEFT(J190,1)="-",1,0)))</f>
      </c>
      <c r="M190" s="81">
        <f aca="true" t="shared" si="7" ref="M190:N194">IF(K190=3,1,"")</f>
      </c>
      <c r="N190" s="82">
        <f t="shared" si="7"/>
      </c>
      <c r="O190" s="43"/>
      <c r="Q190" s="46"/>
      <c r="R190" s="46"/>
    </row>
    <row r="191" spans="1:18" ht="18" customHeight="1">
      <c r="A191" s="43"/>
      <c r="B191" s="73" t="s">
        <v>41</v>
      </c>
      <c r="C191" s="75">
        <f>IF(C184&gt;"",C184&amp;" - "&amp;G184,"")</f>
      </c>
      <c r="D191" s="74"/>
      <c r="E191" s="76"/>
      <c r="F191" s="83"/>
      <c r="G191" s="78"/>
      <c r="H191" s="78"/>
      <c r="I191" s="78"/>
      <c r="J191" s="78"/>
      <c r="K191" s="79">
        <f>IF(ISBLANK(F191),"",COUNTIF(F191:J191,"&gt;=0"))</f>
      </c>
      <c r="L191" s="80">
        <f>IF(ISBLANK(F191),"",(IF(LEFT(F191,1)="-",1,0)+IF(LEFT(G191,1)="-",1,0)+IF(LEFT(H191,1)="-",1,0)+IF(LEFT(I191,1)="-",1,0)+IF(LEFT(J191,1)="-",1,0)))</f>
      </c>
      <c r="M191" s="81">
        <f t="shared" si="7"/>
      </c>
      <c r="N191" s="82">
        <f t="shared" si="7"/>
      </c>
      <c r="O191" s="43"/>
      <c r="Q191" s="46"/>
      <c r="R191" s="46"/>
    </row>
    <row r="192" spans="1:18" ht="18" customHeight="1">
      <c r="A192" s="43"/>
      <c r="B192" s="84" t="s">
        <v>42</v>
      </c>
      <c r="C192" s="85">
        <f>IF(C186&gt;"",C186&amp;" / "&amp;C187,"")</f>
      </c>
      <c r="D192" s="86">
        <f>IF(G186&gt;"",G186&amp;" / "&amp;G187,"")</f>
      </c>
      <c r="E192" s="87"/>
      <c r="F192" s="88"/>
      <c r="G192" s="105"/>
      <c r="H192" s="90"/>
      <c r="I192" s="90"/>
      <c r="J192" s="90"/>
      <c r="K192" s="79">
        <f>IF(ISBLANK(F192),"",COUNTIF(F192:J192,"&gt;=0"))</f>
      </c>
      <c r="L192" s="80">
        <f>IF(ISBLANK(F192),"",(IF(LEFT(F192,1)="-",1,0)+IF(LEFT(G192,1)="-",1,0)+IF(LEFT(H192,1)="-",1,0)+IF(LEFT(I192,1)="-",1,0)+IF(LEFT(J192,1)="-",1,0)))</f>
      </c>
      <c r="M192" s="81">
        <f t="shared" si="7"/>
      </c>
      <c r="N192" s="82">
        <f t="shared" si="7"/>
      </c>
      <c r="O192" s="43"/>
      <c r="Q192" s="46"/>
      <c r="R192" s="46"/>
    </row>
    <row r="193" spans="1:18" ht="18" customHeight="1">
      <c r="A193" s="43"/>
      <c r="B193" s="73" t="s">
        <v>43</v>
      </c>
      <c r="C193" s="75">
        <f>IF(C183&gt;"",C183&amp;" - "&amp;G184,"")</f>
      </c>
      <c r="D193" s="74"/>
      <c r="E193" s="76"/>
      <c r="F193" s="91"/>
      <c r="G193" s="78"/>
      <c r="H193" s="78"/>
      <c r="I193" s="78"/>
      <c r="J193" s="77"/>
      <c r="K193" s="79">
        <f>IF(ISBLANK(F193),"",COUNTIF(F193:J193,"&gt;=0"))</f>
      </c>
      <c r="L193" s="80">
        <f>IF(ISBLANK(F193),"",(IF(LEFT(F193,1)="-",1,0)+IF(LEFT(G193,1)="-",1,0)+IF(LEFT(H193,1)="-",1,0)+IF(LEFT(I193,1)="-",1,0)+IF(LEFT(J193,1)="-",1,0)))</f>
      </c>
      <c r="M193" s="81">
        <f t="shared" si="7"/>
      </c>
      <c r="N193" s="82">
        <f t="shared" si="7"/>
      </c>
      <c r="O193" s="43"/>
      <c r="Q193" s="46"/>
      <c r="R193" s="46"/>
    </row>
    <row r="194" spans="1:18" ht="18" customHeight="1" thickBot="1">
      <c r="A194" s="43"/>
      <c r="B194" s="73" t="s">
        <v>44</v>
      </c>
      <c r="C194" s="75">
        <f>IF(C184&gt;"",C184&amp;" - "&amp;G183,"")</f>
      </c>
      <c r="D194" s="74"/>
      <c r="E194" s="76"/>
      <c r="F194" s="77"/>
      <c r="G194" s="78"/>
      <c r="H194" s="77"/>
      <c r="I194" s="78"/>
      <c r="J194" s="78"/>
      <c r="K194" s="79">
        <f>IF(ISBLANK(F194),"",COUNTIF(F194:J194,"&gt;=0"))</f>
      </c>
      <c r="L194" s="92">
        <f>IF(ISBLANK(F194),"",(IF(LEFT(F194,1)="-",1,0)+IF(LEFT(G194,1)="-",1,0)+IF(LEFT(H194,1)="-",1,0)+IF(LEFT(I194,1)="-",1,0)+IF(LEFT(J194,1)="-",1,0)))</f>
      </c>
      <c r="M194" s="81">
        <f t="shared" si="7"/>
      </c>
      <c r="N194" s="82">
        <f t="shared" si="7"/>
      </c>
      <c r="O194" s="43"/>
      <c r="Q194" s="46"/>
      <c r="R194" s="46"/>
    </row>
    <row r="195" spans="1:18" ht="16.5" thickBot="1">
      <c r="A195" s="38"/>
      <c r="B195" s="40"/>
      <c r="C195" s="40"/>
      <c r="D195" s="40"/>
      <c r="E195" s="40"/>
      <c r="F195" s="40"/>
      <c r="G195" s="40"/>
      <c r="H195" s="40"/>
      <c r="I195" s="93" t="s">
        <v>45</v>
      </c>
      <c r="J195" s="94"/>
      <c r="K195" s="95">
        <f>IF(ISBLANK(D190),"",SUM(K190:K194))</f>
      </c>
      <c r="L195" s="96">
        <f>IF(ISBLANK(E190),"",SUM(L190:L194))</f>
      </c>
      <c r="M195" s="97">
        <f>IF(ISBLANK(F190),"",SUM(M190:M194))</f>
      </c>
      <c r="N195" s="98">
        <f>IF(ISBLANK(F190),"",SUM(N190:N194))</f>
      </c>
      <c r="O195" s="43"/>
      <c r="Q195" s="46"/>
      <c r="R195" s="46"/>
    </row>
    <row r="196" spans="1:18" ht="15">
      <c r="A196" s="38"/>
      <c r="B196" s="39" t="s">
        <v>46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51"/>
      <c r="Q196" s="46"/>
      <c r="R196" s="46"/>
    </row>
    <row r="197" spans="1:18" ht="15">
      <c r="A197" s="38"/>
      <c r="B197" s="99" t="s">
        <v>47</v>
      </c>
      <c r="C197" s="99"/>
      <c r="D197" s="99" t="s">
        <v>49</v>
      </c>
      <c r="E197" s="100"/>
      <c r="F197" s="99"/>
      <c r="G197" s="99" t="s">
        <v>48</v>
      </c>
      <c r="H197" s="100"/>
      <c r="I197" s="99"/>
      <c r="J197" s="3" t="s">
        <v>50</v>
      </c>
      <c r="K197" s="1"/>
      <c r="L197" s="40"/>
      <c r="M197" s="40"/>
      <c r="N197" s="40"/>
      <c r="O197" s="51"/>
      <c r="Q197" s="46"/>
      <c r="R197" s="46"/>
    </row>
    <row r="198" spans="1:18" ht="18.75" thickBot="1">
      <c r="A198" s="38"/>
      <c r="B198" s="40"/>
      <c r="C198" s="40"/>
      <c r="D198" s="40"/>
      <c r="E198" s="40"/>
      <c r="F198" s="40"/>
      <c r="G198" s="40"/>
      <c r="H198" s="40"/>
      <c r="I198" s="40"/>
      <c r="J198" s="168">
        <f>IF(M195=3,C182,IF(N195=3,G182,""))</f>
      </c>
      <c r="K198" s="169"/>
      <c r="L198" s="169"/>
      <c r="M198" s="169"/>
      <c r="N198" s="170"/>
      <c r="O198" s="43"/>
      <c r="Q198" s="46"/>
      <c r="R198" s="46"/>
    </row>
    <row r="199" spans="1:18" ht="18">
      <c r="A199" s="101"/>
      <c r="B199" s="102"/>
      <c r="C199" s="102"/>
      <c r="D199" s="102"/>
      <c r="E199" s="102"/>
      <c r="F199" s="102"/>
      <c r="G199" s="102"/>
      <c r="H199" s="102"/>
      <c r="I199" s="102"/>
      <c r="J199" s="103"/>
      <c r="K199" s="103"/>
      <c r="L199" s="103"/>
      <c r="M199" s="103"/>
      <c r="N199" s="103"/>
      <c r="O199" s="8"/>
      <c r="Q199" s="46"/>
      <c r="R199" s="46"/>
    </row>
    <row r="200" spans="2:18" ht="15">
      <c r="B200" s="104" t="s">
        <v>51</v>
      </c>
      <c r="Q200" s="46"/>
      <c r="R200" s="46"/>
    </row>
    <row r="201" spans="1:17" ht="15.75">
      <c r="A201" s="32"/>
      <c r="B201" s="33"/>
      <c r="C201" s="34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6"/>
      <c r="Q201" s="37" t="s">
        <v>11</v>
      </c>
    </row>
    <row r="202" spans="1:17" ht="15.75">
      <c r="A202" s="38"/>
      <c r="B202" s="1"/>
      <c r="C202" s="39" t="s">
        <v>12</v>
      </c>
      <c r="D202" s="40"/>
      <c r="E202" s="40"/>
      <c r="F202" s="1"/>
      <c r="G202" s="41" t="s">
        <v>13</v>
      </c>
      <c r="H202" s="42"/>
      <c r="I202" s="171" t="s">
        <v>14</v>
      </c>
      <c r="J202" s="164"/>
      <c r="K202" s="164"/>
      <c r="L202" s="164"/>
      <c r="M202" s="164"/>
      <c r="N202" s="165"/>
      <c r="O202" s="43"/>
      <c r="Q202" s="37" t="s">
        <v>15</v>
      </c>
    </row>
    <row r="203" spans="1:18" ht="17.25" customHeight="1">
      <c r="A203" s="38"/>
      <c r="B203" s="44"/>
      <c r="C203" s="45" t="s">
        <v>16</v>
      </c>
      <c r="D203" s="40"/>
      <c r="E203" s="40"/>
      <c r="F203" s="1"/>
      <c r="G203" s="41" t="s">
        <v>17</v>
      </c>
      <c r="H203" s="42"/>
      <c r="I203" s="171"/>
      <c r="J203" s="164"/>
      <c r="K203" s="164"/>
      <c r="L203" s="164"/>
      <c r="M203" s="164"/>
      <c r="N203" s="165"/>
      <c r="O203" s="43"/>
      <c r="Q203" s="46"/>
      <c r="R203" s="46"/>
    </row>
    <row r="204" spans="1:18" ht="15">
      <c r="A204" s="38"/>
      <c r="B204" s="40"/>
      <c r="C204" s="47" t="s">
        <v>18</v>
      </c>
      <c r="D204" s="40"/>
      <c r="E204" s="40"/>
      <c r="F204" s="40"/>
      <c r="G204" s="41" t="s">
        <v>19</v>
      </c>
      <c r="H204" s="48"/>
      <c r="I204" s="171"/>
      <c r="J204" s="171"/>
      <c r="K204" s="171"/>
      <c r="L204" s="171"/>
      <c r="M204" s="171"/>
      <c r="N204" s="172"/>
      <c r="O204" s="43"/>
      <c r="Q204" s="46"/>
      <c r="R204" s="46"/>
    </row>
    <row r="205" spans="1:18" ht="15.75">
      <c r="A205" s="38"/>
      <c r="B205" s="40"/>
      <c r="C205" s="40"/>
      <c r="D205" s="40"/>
      <c r="E205" s="40"/>
      <c r="F205" s="40"/>
      <c r="G205" s="41" t="s">
        <v>20</v>
      </c>
      <c r="H205" s="42"/>
      <c r="I205" s="173"/>
      <c r="J205" s="174"/>
      <c r="K205" s="174"/>
      <c r="L205" s="49" t="s">
        <v>21</v>
      </c>
      <c r="M205" s="175"/>
      <c r="N205" s="172"/>
      <c r="O205" s="43"/>
      <c r="Q205" s="46"/>
      <c r="R205" s="46"/>
    </row>
    <row r="206" spans="1:18" ht="15">
      <c r="A206" s="38"/>
      <c r="B206" s="1"/>
      <c r="C206" s="50" t="s">
        <v>22</v>
      </c>
      <c r="D206" s="40"/>
      <c r="E206" s="40"/>
      <c r="F206" s="40"/>
      <c r="G206" s="50" t="s">
        <v>22</v>
      </c>
      <c r="H206" s="40"/>
      <c r="I206" s="40"/>
      <c r="J206" s="40"/>
      <c r="K206" s="40"/>
      <c r="L206" s="40"/>
      <c r="M206" s="40"/>
      <c r="N206" s="40"/>
      <c r="O206" s="51"/>
      <c r="Q206" s="46"/>
      <c r="R206" s="46"/>
    </row>
    <row r="207" spans="1:18" ht="15.75">
      <c r="A207" s="43"/>
      <c r="B207" s="52" t="s">
        <v>23</v>
      </c>
      <c r="C207" s="176"/>
      <c r="D207" s="177"/>
      <c r="E207" s="53"/>
      <c r="F207" s="54" t="s">
        <v>24</v>
      </c>
      <c r="G207" s="176"/>
      <c r="H207" s="178"/>
      <c r="I207" s="178"/>
      <c r="J207" s="178"/>
      <c r="K207" s="178"/>
      <c r="L207" s="178"/>
      <c r="M207" s="178"/>
      <c r="N207" s="179"/>
      <c r="O207" s="43"/>
      <c r="Q207" s="46"/>
      <c r="R207" s="46"/>
    </row>
    <row r="208" spans="1:18" ht="15">
      <c r="A208" s="43"/>
      <c r="B208" s="55" t="s">
        <v>25</v>
      </c>
      <c r="C208" s="162"/>
      <c r="D208" s="163"/>
      <c r="E208" s="56"/>
      <c r="F208" s="57" t="s">
        <v>26</v>
      </c>
      <c r="G208" s="162"/>
      <c r="H208" s="164"/>
      <c r="I208" s="164"/>
      <c r="J208" s="164"/>
      <c r="K208" s="164"/>
      <c r="L208" s="164"/>
      <c r="M208" s="164"/>
      <c r="N208" s="165"/>
      <c r="O208" s="43"/>
      <c r="Q208" s="46"/>
      <c r="R208" s="46"/>
    </row>
    <row r="209" spans="1:18" ht="15">
      <c r="A209" s="43"/>
      <c r="B209" s="58" t="s">
        <v>27</v>
      </c>
      <c r="C209" s="162"/>
      <c r="D209" s="163"/>
      <c r="E209" s="56"/>
      <c r="F209" s="59" t="s">
        <v>28</v>
      </c>
      <c r="G209" s="162"/>
      <c r="H209" s="164"/>
      <c r="I209" s="164"/>
      <c r="J209" s="164"/>
      <c r="K209" s="164"/>
      <c r="L209" s="164"/>
      <c r="M209" s="164"/>
      <c r="N209" s="165"/>
      <c r="O209" s="43"/>
      <c r="Q209" s="46"/>
      <c r="R209" s="46"/>
    </row>
    <row r="210" spans="1:18" ht="15">
      <c r="A210" s="38"/>
      <c r="B210" s="60" t="s">
        <v>29</v>
      </c>
      <c r="C210" s="61"/>
      <c r="D210" s="62"/>
      <c r="E210" s="63"/>
      <c r="F210" s="60" t="s">
        <v>29</v>
      </c>
      <c r="G210" s="64"/>
      <c r="H210" s="64"/>
      <c r="I210" s="64"/>
      <c r="J210" s="64"/>
      <c r="K210" s="64"/>
      <c r="L210" s="64"/>
      <c r="M210" s="64"/>
      <c r="N210" s="64"/>
      <c r="O210" s="51"/>
      <c r="Q210" s="46"/>
      <c r="R210" s="46"/>
    </row>
    <row r="211" spans="1:18" ht="15">
      <c r="A211" s="43"/>
      <c r="B211" s="55"/>
      <c r="C211" s="162"/>
      <c r="D211" s="163"/>
      <c r="E211" s="56"/>
      <c r="F211" s="57"/>
      <c r="G211" s="162"/>
      <c r="H211" s="164"/>
      <c r="I211" s="164"/>
      <c r="J211" s="164"/>
      <c r="K211" s="164"/>
      <c r="L211" s="164"/>
      <c r="M211" s="164"/>
      <c r="N211" s="165"/>
      <c r="O211" s="43"/>
      <c r="Q211" s="46"/>
      <c r="R211" s="46"/>
    </row>
    <row r="212" spans="1:18" ht="15">
      <c r="A212" s="43"/>
      <c r="B212" s="65"/>
      <c r="C212" s="162"/>
      <c r="D212" s="163"/>
      <c r="E212" s="56"/>
      <c r="F212" s="66"/>
      <c r="G212" s="162"/>
      <c r="H212" s="164"/>
      <c r="I212" s="164"/>
      <c r="J212" s="164"/>
      <c r="K212" s="164"/>
      <c r="L212" s="164"/>
      <c r="M212" s="164"/>
      <c r="N212" s="165"/>
      <c r="O212" s="43"/>
      <c r="Q212" s="46"/>
      <c r="R212" s="46"/>
    </row>
    <row r="213" spans="1:18" ht="15.75">
      <c r="A213" s="38"/>
      <c r="B213" s="40"/>
      <c r="C213" s="40"/>
      <c r="D213" s="40"/>
      <c r="E213" s="40"/>
      <c r="F213" s="67" t="s">
        <v>30</v>
      </c>
      <c r="G213" s="50"/>
      <c r="H213" s="50"/>
      <c r="I213" s="50"/>
      <c r="J213" s="40"/>
      <c r="K213" s="40"/>
      <c r="L213" s="40"/>
      <c r="M213" s="68"/>
      <c r="N213" s="1"/>
      <c r="O213" s="51"/>
      <c r="Q213" s="46"/>
      <c r="R213" s="46"/>
    </row>
    <row r="214" spans="1:18" ht="15">
      <c r="A214" s="38"/>
      <c r="B214" s="69" t="s">
        <v>31</v>
      </c>
      <c r="C214" s="40"/>
      <c r="D214" s="40"/>
      <c r="E214" s="40"/>
      <c r="F214" s="70" t="s">
        <v>32</v>
      </c>
      <c r="G214" s="70" t="s">
        <v>33</v>
      </c>
      <c r="H214" s="70" t="s">
        <v>34</v>
      </c>
      <c r="I214" s="70" t="s">
        <v>35</v>
      </c>
      <c r="J214" s="70" t="s">
        <v>36</v>
      </c>
      <c r="K214" s="166" t="s">
        <v>37</v>
      </c>
      <c r="L214" s="167"/>
      <c r="M214" s="71" t="s">
        <v>38</v>
      </c>
      <c r="N214" s="72" t="s">
        <v>39</v>
      </c>
      <c r="O214" s="43"/>
      <c r="R214" s="46"/>
    </row>
    <row r="215" spans="1:18" ht="18" customHeight="1">
      <c r="A215" s="43"/>
      <c r="B215" s="73" t="s">
        <v>40</v>
      </c>
      <c r="C215" s="74">
        <f>IF(C208&gt;"",C208&amp;" - "&amp;G208,"")</f>
      </c>
      <c r="D215" s="75"/>
      <c r="E215" s="76"/>
      <c r="F215" s="78"/>
      <c r="G215" s="78"/>
      <c r="H215" s="78"/>
      <c r="I215" s="78"/>
      <c r="J215" s="78"/>
      <c r="K215" s="79">
        <f>IF(ISBLANK(F215),"",COUNTIF(F215:J215,"&gt;=0"))</f>
      </c>
      <c r="L215" s="80">
        <f>IF(ISBLANK(F215),"",(IF(LEFT(F215,1)="-",1,0)+IF(LEFT(G215,1)="-",1,0)+IF(LEFT(H215,1)="-",1,0)+IF(LEFT(I215,1)="-",1,0)+IF(LEFT(J215,1)="-",1,0)))</f>
      </c>
      <c r="M215" s="81">
        <f aca="true" t="shared" si="8" ref="M215:N219">IF(K215=3,1,"")</f>
      </c>
      <c r="N215" s="82">
        <f t="shared" si="8"/>
      </c>
      <c r="O215" s="43"/>
      <c r="Q215" s="46"/>
      <c r="R215" s="46"/>
    </row>
    <row r="216" spans="1:18" ht="18" customHeight="1">
      <c r="A216" s="43"/>
      <c r="B216" s="73" t="s">
        <v>41</v>
      </c>
      <c r="C216" s="75">
        <f>IF(C209&gt;"",C209&amp;" - "&amp;G209,"")</f>
      </c>
      <c r="D216" s="74"/>
      <c r="E216" s="76"/>
      <c r="F216" s="83"/>
      <c r="G216" s="78"/>
      <c r="H216" s="78"/>
      <c r="I216" s="78"/>
      <c r="J216" s="78"/>
      <c r="K216" s="79">
        <f>IF(ISBLANK(F216),"",COUNTIF(F216:J216,"&gt;=0"))</f>
      </c>
      <c r="L216" s="80">
        <f>IF(ISBLANK(F216),"",(IF(LEFT(F216,1)="-",1,0)+IF(LEFT(G216,1)="-",1,0)+IF(LEFT(H216,1)="-",1,0)+IF(LEFT(I216,1)="-",1,0)+IF(LEFT(J216,1)="-",1,0)))</f>
      </c>
      <c r="M216" s="81">
        <f t="shared" si="8"/>
      </c>
      <c r="N216" s="82">
        <f t="shared" si="8"/>
      </c>
      <c r="O216" s="43"/>
      <c r="Q216" s="46"/>
      <c r="R216" s="46"/>
    </row>
    <row r="217" spans="1:18" ht="18" customHeight="1">
      <c r="A217" s="43"/>
      <c r="B217" s="84" t="s">
        <v>42</v>
      </c>
      <c r="C217" s="85">
        <f>IF(C211&gt;"",C211&amp;" / "&amp;C212,"")</f>
      </c>
      <c r="D217" s="86">
        <f>IF(G211&gt;"",G211&amp;" / "&amp;G212,"")</f>
      </c>
      <c r="E217" s="87"/>
      <c r="F217" s="88"/>
      <c r="G217" s="105"/>
      <c r="H217" s="90"/>
      <c r="I217" s="90"/>
      <c r="J217" s="90"/>
      <c r="K217" s="79">
        <f>IF(ISBLANK(F217),"",COUNTIF(F217:J217,"&gt;=0"))</f>
      </c>
      <c r="L217" s="80">
        <f>IF(ISBLANK(F217),"",(IF(LEFT(F217,1)="-",1,0)+IF(LEFT(G217,1)="-",1,0)+IF(LEFT(H217,1)="-",1,0)+IF(LEFT(I217,1)="-",1,0)+IF(LEFT(J217,1)="-",1,0)))</f>
      </c>
      <c r="M217" s="81">
        <f t="shared" si="8"/>
      </c>
      <c r="N217" s="82">
        <f t="shared" si="8"/>
      </c>
      <c r="O217" s="43"/>
      <c r="Q217" s="46"/>
      <c r="R217" s="46"/>
    </row>
    <row r="218" spans="1:18" ht="18" customHeight="1">
      <c r="A218" s="43"/>
      <c r="B218" s="73" t="s">
        <v>43</v>
      </c>
      <c r="C218" s="75">
        <f>IF(C208&gt;"",C208&amp;" - "&amp;G209,"")</f>
      </c>
      <c r="D218" s="74"/>
      <c r="E218" s="76"/>
      <c r="F218" s="91"/>
      <c r="G218" s="78"/>
      <c r="H218" s="78"/>
      <c r="I218" s="78"/>
      <c r="J218" s="77"/>
      <c r="K218" s="79">
        <f>IF(ISBLANK(F218),"",COUNTIF(F218:J218,"&gt;=0"))</f>
      </c>
      <c r="L218" s="80">
        <f>IF(ISBLANK(F218),"",(IF(LEFT(F218,1)="-",1,0)+IF(LEFT(G218,1)="-",1,0)+IF(LEFT(H218,1)="-",1,0)+IF(LEFT(I218,1)="-",1,0)+IF(LEFT(J218,1)="-",1,0)))</f>
      </c>
      <c r="M218" s="81">
        <f t="shared" si="8"/>
      </c>
      <c r="N218" s="82">
        <f t="shared" si="8"/>
      </c>
      <c r="O218" s="43"/>
      <c r="Q218" s="46"/>
      <c r="R218" s="46"/>
    </row>
    <row r="219" spans="1:18" ht="18" customHeight="1" thickBot="1">
      <c r="A219" s="43"/>
      <c r="B219" s="73" t="s">
        <v>44</v>
      </c>
      <c r="C219" s="75">
        <f>IF(C209&gt;"",C209&amp;" - "&amp;G208,"")</f>
      </c>
      <c r="D219" s="74"/>
      <c r="E219" s="76"/>
      <c r="F219" s="77"/>
      <c r="G219" s="78"/>
      <c r="H219" s="77"/>
      <c r="I219" s="78"/>
      <c r="J219" s="78"/>
      <c r="K219" s="79">
        <f>IF(ISBLANK(F219),"",COUNTIF(F219:J219,"&gt;=0"))</f>
      </c>
      <c r="L219" s="92">
        <f>IF(ISBLANK(F219),"",(IF(LEFT(F219,1)="-",1,0)+IF(LEFT(G219,1)="-",1,0)+IF(LEFT(H219,1)="-",1,0)+IF(LEFT(I219,1)="-",1,0)+IF(LEFT(J219,1)="-",1,0)))</f>
      </c>
      <c r="M219" s="81">
        <f t="shared" si="8"/>
      </c>
      <c r="N219" s="82">
        <f t="shared" si="8"/>
      </c>
      <c r="O219" s="43"/>
      <c r="Q219" s="46"/>
      <c r="R219" s="46"/>
    </row>
    <row r="220" spans="1:18" ht="16.5" thickBot="1">
      <c r="A220" s="38"/>
      <c r="B220" s="40"/>
      <c r="C220" s="40"/>
      <c r="D220" s="40"/>
      <c r="E220" s="40"/>
      <c r="F220" s="40"/>
      <c r="G220" s="40"/>
      <c r="H220" s="40"/>
      <c r="I220" s="93" t="s">
        <v>45</v>
      </c>
      <c r="J220" s="94"/>
      <c r="K220" s="95">
        <f>IF(ISBLANK(D215),"",SUM(K215:K219))</f>
      </c>
      <c r="L220" s="96">
        <f>IF(ISBLANK(E215),"",SUM(L215:L219))</f>
      </c>
      <c r="M220" s="97">
        <f>IF(ISBLANK(F215),"",SUM(M215:M219))</f>
      </c>
      <c r="N220" s="98">
        <f>IF(ISBLANK(F215),"",SUM(N215:N219))</f>
      </c>
      <c r="O220" s="43"/>
      <c r="Q220" s="46"/>
      <c r="R220" s="46"/>
    </row>
    <row r="221" spans="1:18" ht="15">
      <c r="A221" s="38"/>
      <c r="B221" s="39" t="s">
        <v>46</v>
      </c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51"/>
      <c r="Q221" s="46"/>
      <c r="R221" s="46"/>
    </row>
    <row r="222" spans="1:18" ht="15">
      <c r="A222" s="38"/>
      <c r="B222" s="99" t="s">
        <v>47</v>
      </c>
      <c r="C222" s="99"/>
      <c r="D222" s="99" t="s">
        <v>49</v>
      </c>
      <c r="E222" s="100"/>
      <c r="F222" s="99"/>
      <c r="G222" s="99" t="s">
        <v>48</v>
      </c>
      <c r="H222" s="100"/>
      <c r="I222" s="99"/>
      <c r="J222" s="3" t="s">
        <v>50</v>
      </c>
      <c r="K222" s="1"/>
      <c r="L222" s="40"/>
      <c r="M222" s="40"/>
      <c r="N222" s="40"/>
      <c r="O222" s="51"/>
      <c r="Q222" s="46"/>
      <c r="R222" s="46"/>
    </row>
    <row r="223" spans="1:18" ht="18.75" thickBot="1">
      <c r="A223" s="38"/>
      <c r="B223" s="40"/>
      <c r="C223" s="40"/>
      <c r="D223" s="40"/>
      <c r="E223" s="40"/>
      <c r="F223" s="40"/>
      <c r="G223" s="40"/>
      <c r="H223" s="40"/>
      <c r="I223" s="40"/>
      <c r="J223" s="168">
        <f>IF(M220=3,C207,IF(N220=3,G207,""))</f>
      </c>
      <c r="K223" s="169"/>
      <c r="L223" s="169"/>
      <c r="M223" s="169"/>
      <c r="N223" s="170"/>
      <c r="O223" s="43"/>
      <c r="Q223" s="46"/>
      <c r="R223" s="46"/>
    </row>
    <row r="224" spans="1:18" ht="18">
      <c r="A224" s="101"/>
      <c r="B224" s="102"/>
      <c r="C224" s="102"/>
      <c r="D224" s="102"/>
      <c r="E224" s="102"/>
      <c r="F224" s="102"/>
      <c r="G224" s="102"/>
      <c r="H224" s="102"/>
      <c r="I224" s="102"/>
      <c r="J224" s="103"/>
      <c r="K224" s="103"/>
      <c r="L224" s="103"/>
      <c r="M224" s="103"/>
      <c r="N224" s="103"/>
      <c r="O224" s="8"/>
      <c r="Q224" s="46"/>
      <c r="R224" s="46"/>
    </row>
    <row r="225" spans="2:18" ht="15">
      <c r="B225" s="104" t="s">
        <v>51</v>
      </c>
      <c r="Q225" s="46"/>
      <c r="R225" s="46"/>
    </row>
    <row r="226" spans="1:17" ht="15.75">
      <c r="A226" s="32"/>
      <c r="B226" s="33"/>
      <c r="C226" s="34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6"/>
      <c r="Q226" s="37" t="s">
        <v>11</v>
      </c>
    </row>
    <row r="227" spans="1:17" ht="15.75">
      <c r="A227" s="38"/>
      <c r="B227" s="1"/>
      <c r="C227" s="39" t="s">
        <v>12</v>
      </c>
      <c r="D227" s="40"/>
      <c r="E227" s="40"/>
      <c r="F227" s="1"/>
      <c r="G227" s="41" t="s">
        <v>13</v>
      </c>
      <c r="H227" s="42"/>
      <c r="I227" s="171" t="s">
        <v>14</v>
      </c>
      <c r="J227" s="164"/>
      <c r="K227" s="164"/>
      <c r="L227" s="164"/>
      <c r="M227" s="164"/>
      <c r="N227" s="165"/>
      <c r="O227" s="43"/>
      <c r="Q227" s="37" t="s">
        <v>15</v>
      </c>
    </row>
    <row r="228" spans="1:18" ht="17.25" customHeight="1">
      <c r="A228" s="38"/>
      <c r="B228" s="44"/>
      <c r="C228" s="45" t="s">
        <v>16</v>
      </c>
      <c r="D228" s="40"/>
      <c r="E228" s="40"/>
      <c r="F228" s="1"/>
      <c r="G228" s="41" t="s">
        <v>17</v>
      </c>
      <c r="H228" s="42"/>
      <c r="I228" s="171"/>
      <c r="J228" s="164"/>
      <c r="K228" s="164"/>
      <c r="L228" s="164"/>
      <c r="M228" s="164"/>
      <c r="N228" s="165"/>
      <c r="O228" s="43"/>
      <c r="Q228" s="46"/>
      <c r="R228" s="46"/>
    </row>
    <row r="229" spans="1:18" ht="15">
      <c r="A229" s="38"/>
      <c r="B229" s="40"/>
      <c r="C229" s="47" t="s">
        <v>18</v>
      </c>
      <c r="D229" s="40"/>
      <c r="E229" s="40"/>
      <c r="F229" s="40"/>
      <c r="G229" s="41" t="s">
        <v>19</v>
      </c>
      <c r="H229" s="48"/>
      <c r="I229" s="171"/>
      <c r="J229" s="171"/>
      <c r="K229" s="171"/>
      <c r="L229" s="171"/>
      <c r="M229" s="171"/>
      <c r="N229" s="172"/>
      <c r="O229" s="43"/>
      <c r="Q229" s="46"/>
      <c r="R229" s="46"/>
    </row>
    <row r="230" spans="1:18" ht="15.75">
      <c r="A230" s="38"/>
      <c r="B230" s="40"/>
      <c r="C230" s="40"/>
      <c r="D230" s="40"/>
      <c r="E230" s="40"/>
      <c r="F230" s="40"/>
      <c r="G230" s="41" t="s">
        <v>20</v>
      </c>
      <c r="H230" s="42"/>
      <c r="I230" s="173"/>
      <c r="J230" s="174"/>
      <c r="K230" s="174"/>
      <c r="L230" s="49" t="s">
        <v>21</v>
      </c>
      <c r="M230" s="175"/>
      <c r="N230" s="172"/>
      <c r="O230" s="43"/>
      <c r="Q230" s="46"/>
      <c r="R230" s="46"/>
    </row>
    <row r="231" spans="1:18" ht="15">
      <c r="A231" s="38"/>
      <c r="B231" s="1"/>
      <c r="C231" s="50" t="s">
        <v>22</v>
      </c>
      <c r="D231" s="40"/>
      <c r="E231" s="40"/>
      <c r="F231" s="40"/>
      <c r="G231" s="50" t="s">
        <v>22</v>
      </c>
      <c r="H231" s="40"/>
      <c r="I231" s="40"/>
      <c r="J231" s="40"/>
      <c r="K231" s="40"/>
      <c r="L231" s="40"/>
      <c r="M231" s="40"/>
      <c r="N231" s="40"/>
      <c r="O231" s="51"/>
      <c r="Q231" s="46"/>
      <c r="R231" s="46"/>
    </row>
    <row r="232" spans="1:18" ht="15.75">
      <c r="A232" s="43"/>
      <c r="B232" s="52" t="s">
        <v>23</v>
      </c>
      <c r="C232" s="176"/>
      <c r="D232" s="177"/>
      <c r="E232" s="53"/>
      <c r="F232" s="54" t="s">
        <v>24</v>
      </c>
      <c r="G232" s="176"/>
      <c r="H232" s="178"/>
      <c r="I232" s="178"/>
      <c r="J232" s="178"/>
      <c r="K232" s="178"/>
      <c r="L232" s="178"/>
      <c r="M232" s="178"/>
      <c r="N232" s="179"/>
      <c r="O232" s="43"/>
      <c r="Q232" s="46"/>
      <c r="R232" s="46"/>
    </row>
    <row r="233" spans="1:18" ht="15">
      <c r="A233" s="43"/>
      <c r="B233" s="55" t="s">
        <v>25</v>
      </c>
      <c r="C233" s="162"/>
      <c r="D233" s="163"/>
      <c r="E233" s="56"/>
      <c r="F233" s="57" t="s">
        <v>26</v>
      </c>
      <c r="G233" s="162"/>
      <c r="H233" s="164"/>
      <c r="I233" s="164"/>
      <c r="J233" s="164"/>
      <c r="K233" s="164"/>
      <c r="L233" s="164"/>
      <c r="M233" s="164"/>
      <c r="N233" s="165"/>
      <c r="O233" s="43"/>
      <c r="Q233" s="46"/>
      <c r="R233" s="46"/>
    </row>
    <row r="234" spans="1:18" ht="15">
      <c r="A234" s="43"/>
      <c r="B234" s="58" t="s">
        <v>27</v>
      </c>
      <c r="C234" s="162"/>
      <c r="D234" s="163"/>
      <c r="E234" s="56"/>
      <c r="F234" s="59" t="s">
        <v>28</v>
      </c>
      <c r="G234" s="162"/>
      <c r="H234" s="164"/>
      <c r="I234" s="164"/>
      <c r="J234" s="164"/>
      <c r="K234" s="164"/>
      <c r="L234" s="164"/>
      <c r="M234" s="164"/>
      <c r="N234" s="165"/>
      <c r="O234" s="43"/>
      <c r="Q234" s="46"/>
      <c r="R234" s="46"/>
    </row>
    <row r="235" spans="1:18" ht="15">
      <c r="A235" s="38"/>
      <c r="B235" s="60" t="s">
        <v>29</v>
      </c>
      <c r="C235" s="61"/>
      <c r="D235" s="62"/>
      <c r="E235" s="63"/>
      <c r="F235" s="60" t="s">
        <v>29</v>
      </c>
      <c r="G235" s="64"/>
      <c r="H235" s="64"/>
      <c r="I235" s="64"/>
      <c r="J235" s="64"/>
      <c r="K235" s="64"/>
      <c r="L235" s="64"/>
      <c r="M235" s="64"/>
      <c r="N235" s="64"/>
      <c r="O235" s="51"/>
      <c r="Q235" s="46"/>
      <c r="R235" s="46"/>
    </row>
    <row r="236" spans="1:18" ht="15">
      <c r="A236" s="43"/>
      <c r="B236" s="55"/>
      <c r="C236" s="162"/>
      <c r="D236" s="163"/>
      <c r="E236" s="56"/>
      <c r="F236" s="57"/>
      <c r="G236" s="162"/>
      <c r="H236" s="164"/>
      <c r="I236" s="164"/>
      <c r="J236" s="164"/>
      <c r="K236" s="164"/>
      <c r="L236" s="164"/>
      <c r="M236" s="164"/>
      <c r="N236" s="165"/>
      <c r="O236" s="43"/>
      <c r="Q236" s="46"/>
      <c r="R236" s="46"/>
    </row>
    <row r="237" spans="1:18" ht="15">
      <c r="A237" s="43"/>
      <c r="B237" s="65"/>
      <c r="C237" s="162"/>
      <c r="D237" s="163"/>
      <c r="E237" s="56"/>
      <c r="F237" s="66"/>
      <c r="G237" s="162"/>
      <c r="H237" s="164"/>
      <c r="I237" s="164"/>
      <c r="J237" s="164"/>
      <c r="K237" s="164"/>
      <c r="L237" s="164"/>
      <c r="M237" s="164"/>
      <c r="N237" s="165"/>
      <c r="O237" s="43"/>
      <c r="Q237" s="46"/>
      <c r="R237" s="46"/>
    </row>
    <row r="238" spans="1:18" ht="15.75">
      <c r="A238" s="38"/>
      <c r="B238" s="40"/>
      <c r="C238" s="40"/>
      <c r="D238" s="40"/>
      <c r="E238" s="40"/>
      <c r="F238" s="67" t="s">
        <v>30</v>
      </c>
      <c r="G238" s="50"/>
      <c r="H238" s="50"/>
      <c r="I238" s="50"/>
      <c r="J238" s="40"/>
      <c r="K238" s="40"/>
      <c r="L238" s="40"/>
      <c r="M238" s="68"/>
      <c r="N238" s="1"/>
      <c r="O238" s="51"/>
      <c r="Q238" s="46"/>
      <c r="R238" s="46"/>
    </row>
    <row r="239" spans="1:18" ht="15">
      <c r="A239" s="38"/>
      <c r="B239" s="69" t="s">
        <v>31</v>
      </c>
      <c r="C239" s="40"/>
      <c r="D239" s="40"/>
      <c r="E239" s="40"/>
      <c r="F239" s="70" t="s">
        <v>32</v>
      </c>
      <c r="G239" s="70" t="s">
        <v>33</v>
      </c>
      <c r="H239" s="70" t="s">
        <v>34</v>
      </c>
      <c r="I239" s="70" t="s">
        <v>35</v>
      </c>
      <c r="J239" s="70" t="s">
        <v>36</v>
      </c>
      <c r="K239" s="166" t="s">
        <v>37</v>
      </c>
      <c r="L239" s="167"/>
      <c r="M239" s="71" t="s">
        <v>38</v>
      </c>
      <c r="N239" s="72" t="s">
        <v>39</v>
      </c>
      <c r="O239" s="43"/>
      <c r="R239" s="46"/>
    </row>
    <row r="240" spans="1:18" ht="18" customHeight="1">
      <c r="A240" s="43"/>
      <c r="B240" s="73" t="s">
        <v>40</v>
      </c>
      <c r="C240" s="74">
        <f>IF(C233&gt;"",C233&amp;" - "&amp;G233,"")</f>
      </c>
      <c r="D240" s="75"/>
      <c r="E240" s="76"/>
      <c r="F240" s="78"/>
      <c r="G240" s="78"/>
      <c r="H240" s="78"/>
      <c r="I240" s="78"/>
      <c r="J240" s="78"/>
      <c r="K240" s="79">
        <f>IF(ISBLANK(F240),"",COUNTIF(F240:J240,"&gt;=0"))</f>
      </c>
      <c r="L240" s="80">
        <f>IF(ISBLANK(F240),"",(IF(LEFT(F240,1)="-",1,0)+IF(LEFT(G240,1)="-",1,0)+IF(LEFT(H240,1)="-",1,0)+IF(LEFT(I240,1)="-",1,0)+IF(LEFT(J240,1)="-",1,0)))</f>
      </c>
      <c r="M240" s="81">
        <f aca="true" t="shared" si="9" ref="M240:N244">IF(K240=3,1,"")</f>
      </c>
      <c r="N240" s="82">
        <f t="shared" si="9"/>
      </c>
      <c r="O240" s="43"/>
      <c r="Q240" s="46"/>
      <c r="R240" s="46"/>
    </row>
    <row r="241" spans="1:18" ht="18" customHeight="1">
      <c r="A241" s="43"/>
      <c r="B241" s="73" t="s">
        <v>41</v>
      </c>
      <c r="C241" s="75">
        <f>IF(C234&gt;"",C234&amp;" - "&amp;G234,"")</f>
      </c>
      <c r="D241" s="74"/>
      <c r="E241" s="76"/>
      <c r="F241" s="83"/>
      <c r="G241" s="78"/>
      <c r="H241" s="78"/>
      <c r="I241" s="78"/>
      <c r="J241" s="78"/>
      <c r="K241" s="79">
        <f>IF(ISBLANK(F241),"",COUNTIF(F241:J241,"&gt;=0"))</f>
      </c>
      <c r="L241" s="80">
        <f>IF(ISBLANK(F241),"",(IF(LEFT(F241,1)="-",1,0)+IF(LEFT(G241,1)="-",1,0)+IF(LEFT(H241,1)="-",1,0)+IF(LEFT(I241,1)="-",1,0)+IF(LEFT(J241,1)="-",1,0)))</f>
      </c>
      <c r="M241" s="81">
        <f t="shared" si="9"/>
      </c>
      <c r="N241" s="82">
        <f t="shared" si="9"/>
      </c>
      <c r="O241" s="43"/>
      <c r="Q241" s="46"/>
      <c r="R241" s="46"/>
    </row>
    <row r="242" spans="1:18" ht="18" customHeight="1">
      <c r="A242" s="43"/>
      <c r="B242" s="84" t="s">
        <v>42</v>
      </c>
      <c r="C242" s="85">
        <f>IF(C236&gt;"",C236&amp;" / "&amp;C237,"")</f>
      </c>
      <c r="D242" s="86">
        <f>IF(G236&gt;"",G236&amp;" / "&amp;G237,"")</f>
      </c>
      <c r="E242" s="87"/>
      <c r="F242" s="88"/>
      <c r="G242" s="105"/>
      <c r="H242" s="90"/>
      <c r="I242" s="90"/>
      <c r="J242" s="90"/>
      <c r="K242" s="79">
        <f>IF(ISBLANK(F242),"",COUNTIF(F242:J242,"&gt;=0"))</f>
      </c>
      <c r="L242" s="80">
        <f>IF(ISBLANK(F242),"",(IF(LEFT(F242,1)="-",1,0)+IF(LEFT(G242,1)="-",1,0)+IF(LEFT(H242,1)="-",1,0)+IF(LEFT(I242,1)="-",1,0)+IF(LEFT(J242,1)="-",1,0)))</f>
      </c>
      <c r="M242" s="81">
        <f t="shared" si="9"/>
      </c>
      <c r="N242" s="82">
        <f t="shared" si="9"/>
      </c>
      <c r="O242" s="43"/>
      <c r="Q242" s="46"/>
      <c r="R242" s="46"/>
    </row>
    <row r="243" spans="1:18" ht="18" customHeight="1">
      <c r="A243" s="43"/>
      <c r="B243" s="73" t="s">
        <v>43</v>
      </c>
      <c r="C243" s="75">
        <f>IF(C233&gt;"",C233&amp;" - "&amp;G234,"")</f>
      </c>
      <c r="D243" s="74"/>
      <c r="E243" s="76"/>
      <c r="F243" s="91"/>
      <c r="G243" s="78"/>
      <c r="H243" s="78"/>
      <c r="I243" s="78"/>
      <c r="J243" s="77"/>
      <c r="K243" s="79">
        <f>IF(ISBLANK(F243),"",COUNTIF(F243:J243,"&gt;=0"))</f>
      </c>
      <c r="L243" s="80">
        <f>IF(ISBLANK(F243),"",(IF(LEFT(F243,1)="-",1,0)+IF(LEFT(G243,1)="-",1,0)+IF(LEFT(H243,1)="-",1,0)+IF(LEFT(I243,1)="-",1,0)+IF(LEFT(J243,1)="-",1,0)))</f>
      </c>
      <c r="M243" s="81">
        <f t="shared" si="9"/>
      </c>
      <c r="N243" s="82">
        <f t="shared" si="9"/>
      </c>
      <c r="O243" s="43"/>
      <c r="Q243" s="46"/>
      <c r="R243" s="46"/>
    </row>
    <row r="244" spans="1:18" ht="18" customHeight="1" thickBot="1">
      <c r="A244" s="43"/>
      <c r="B244" s="73" t="s">
        <v>44</v>
      </c>
      <c r="C244" s="75">
        <f>IF(C234&gt;"",C234&amp;" - "&amp;G233,"")</f>
      </c>
      <c r="D244" s="74"/>
      <c r="E244" s="76"/>
      <c r="F244" s="77"/>
      <c r="G244" s="78"/>
      <c r="H244" s="77"/>
      <c r="I244" s="78"/>
      <c r="J244" s="78"/>
      <c r="K244" s="79">
        <f>IF(ISBLANK(F244),"",COUNTIF(F244:J244,"&gt;=0"))</f>
      </c>
      <c r="L244" s="92">
        <f>IF(ISBLANK(F244),"",(IF(LEFT(F244,1)="-",1,0)+IF(LEFT(G244,1)="-",1,0)+IF(LEFT(H244,1)="-",1,0)+IF(LEFT(I244,1)="-",1,0)+IF(LEFT(J244,1)="-",1,0)))</f>
      </c>
      <c r="M244" s="81">
        <f t="shared" si="9"/>
      </c>
      <c r="N244" s="82">
        <f t="shared" si="9"/>
      </c>
      <c r="O244" s="43"/>
      <c r="Q244" s="46"/>
      <c r="R244" s="46"/>
    </row>
    <row r="245" spans="1:18" ht="16.5" thickBot="1">
      <c r="A245" s="38"/>
      <c r="B245" s="40"/>
      <c r="C245" s="40"/>
      <c r="D245" s="40"/>
      <c r="E245" s="40"/>
      <c r="F245" s="40"/>
      <c r="G245" s="40"/>
      <c r="H245" s="40"/>
      <c r="I245" s="93" t="s">
        <v>45</v>
      </c>
      <c r="J245" s="94"/>
      <c r="K245" s="95">
        <f>IF(ISBLANK(D240),"",SUM(K240:K244))</f>
      </c>
      <c r="L245" s="96">
        <f>IF(ISBLANK(E240),"",SUM(L240:L244))</f>
      </c>
      <c r="M245" s="97">
        <f>IF(ISBLANK(F240),"",SUM(M240:M244))</f>
      </c>
      <c r="N245" s="98">
        <f>IF(ISBLANK(F240),"",SUM(N240:N244))</f>
      </c>
      <c r="O245" s="43"/>
      <c r="Q245" s="46"/>
      <c r="R245" s="46"/>
    </row>
    <row r="246" spans="1:18" ht="15">
      <c r="A246" s="38"/>
      <c r="B246" s="39" t="s">
        <v>46</v>
      </c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51"/>
      <c r="Q246" s="46"/>
      <c r="R246" s="46"/>
    </row>
    <row r="247" spans="1:18" ht="15">
      <c r="A247" s="38"/>
      <c r="B247" s="99" t="s">
        <v>47</v>
      </c>
      <c r="C247" s="99"/>
      <c r="D247" s="99" t="s">
        <v>49</v>
      </c>
      <c r="E247" s="100"/>
      <c r="F247" s="99"/>
      <c r="G247" s="99" t="s">
        <v>48</v>
      </c>
      <c r="H247" s="100"/>
      <c r="I247" s="99"/>
      <c r="J247" s="3" t="s">
        <v>50</v>
      </c>
      <c r="K247" s="1"/>
      <c r="L247" s="40"/>
      <c r="M247" s="40"/>
      <c r="N247" s="40"/>
      <c r="O247" s="51"/>
      <c r="Q247" s="46"/>
      <c r="R247" s="46"/>
    </row>
    <row r="248" spans="1:18" ht="18.75" thickBot="1">
      <c r="A248" s="38"/>
      <c r="B248" s="40"/>
      <c r="C248" s="40"/>
      <c r="D248" s="40"/>
      <c r="E248" s="40"/>
      <c r="F248" s="40"/>
      <c r="G248" s="40"/>
      <c r="H248" s="40"/>
      <c r="I248" s="40"/>
      <c r="J248" s="168">
        <f>IF(M245=3,C232,IF(N245=3,G232,""))</f>
      </c>
      <c r="K248" s="169"/>
      <c r="L248" s="169"/>
      <c r="M248" s="169"/>
      <c r="N248" s="170"/>
      <c r="O248" s="43"/>
      <c r="Q248" s="46"/>
      <c r="R248" s="46"/>
    </row>
    <row r="249" spans="1:18" ht="18">
      <c r="A249" s="101"/>
      <c r="B249" s="102"/>
      <c r="C249" s="102"/>
      <c r="D249" s="102"/>
      <c r="E249" s="102"/>
      <c r="F249" s="102"/>
      <c r="G249" s="102"/>
      <c r="H249" s="102"/>
      <c r="I249" s="102"/>
      <c r="J249" s="103"/>
      <c r="K249" s="103"/>
      <c r="L249" s="103"/>
      <c r="M249" s="103"/>
      <c r="N249" s="103"/>
      <c r="O249" s="8"/>
      <c r="Q249" s="46"/>
      <c r="R249" s="46"/>
    </row>
    <row r="250" spans="2:18" ht="15">
      <c r="B250" s="104" t="s">
        <v>51</v>
      </c>
      <c r="Q250" s="46"/>
      <c r="R250" s="46"/>
    </row>
    <row r="251" spans="1:17" ht="15.75">
      <c r="A251" s="32"/>
      <c r="B251" s="33"/>
      <c r="C251" s="34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6"/>
      <c r="Q251" s="37" t="s">
        <v>11</v>
      </c>
    </row>
    <row r="252" spans="1:17" ht="15.75">
      <c r="A252" s="38"/>
      <c r="B252" s="1"/>
      <c r="C252" s="39" t="s">
        <v>12</v>
      </c>
      <c r="D252" s="40"/>
      <c r="E252" s="40"/>
      <c r="F252" s="1"/>
      <c r="G252" s="41" t="s">
        <v>13</v>
      </c>
      <c r="H252" s="42"/>
      <c r="I252" s="171" t="s">
        <v>14</v>
      </c>
      <c r="J252" s="164"/>
      <c r="K252" s="164"/>
      <c r="L252" s="164"/>
      <c r="M252" s="164"/>
      <c r="N252" s="165"/>
      <c r="O252" s="43"/>
      <c r="Q252" s="37" t="s">
        <v>15</v>
      </c>
    </row>
    <row r="253" spans="1:18" ht="17.25" customHeight="1">
      <c r="A253" s="38"/>
      <c r="B253" s="44"/>
      <c r="C253" s="45" t="s">
        <v>16</v>
      </c>
      <c r="D253" s="40"/>
      <c r="E253" s="40"/>
      <c r="F253" s="1"/>
      <c r="G253" s="41" t="s">
        <v>17</v>
      </c>
      <c r="H253" s="42"/>
      <c r="I253" s="171"/>
      <c r="J253" s="164"/>
      <c r="K253" s="164"/>
      <c r="L253" s="164"/>
      <c r="M253" s="164"/>
      <c r="N253" s="165"/>
      <c r="O253" s="43"/>
      <c r="Q253" s="46"/>
      <c r="R253" s="46"/>
    </row>
    <row r="254" spans="1:18" ht="15">
      <c r="A254" s="38"/>
      <c r="B254" s="40"/>
      <c r="C254" s="47" t="s">
        <v>18</v>
      </c>
      <c r="D254" s="40"/>
      <c r="E254" s="40"/>
      <c r="F254" s="40"/>
      <c r="G254" s="41" t="s">
        <v>19</v>
      </c>
      <c r="H254" s="48"/>
      <c r="I254" s="171"/>
      <c r="J254" s="171"/>
      <c r="K254" s="171"/>
      <c r="L254" s="171"/>
      <c r="M254" s="171"/>
      <c r="N254" s="172"/>
      <c r="O254" s="43"/>
      <c r="Q254" s="46"/>
      <c r="R254" s="46"/>
    </row>
    <row r="255" spans="1:18" ht="15.75">
      <c r="A255" s="38"/>
      <c r="B255" s="40"/>
      <c r="C255" s="40"/>
      <c r="D255" s="40"/>
      <c r="E255" s="40"/>
      <c r="F255" s="40"/>
      <c r="G255" s="41" t="s">
        <v>20</v>
      </c>
      <c r="H255" s="42"/>
      <c r="I255" s="173"/>
      <c r="J255" s="174"/>
      <c r="K255" s="174"/>
      <c r="L255" s="49" t="s">
        <v>21</v>
      </c>
      <c r="M255" s="175"/>
      <c r="N255" s="172"/>
      <c r="O255" s="43"/>
      <c r="Q255" s="46"/>
      <c r="R255" s="46"/>
    </row>
    <row r="256" spans="1:18" ht="15">
      <c r="A256" s="38"/>
      <c r="B256" s="1"/>
      <c r="C256" s="50" t="s">
        <v>22</v>
      </c>
      <c r="D256" s="40"/>
      <c r="E256" s="40"/>
      <c r="F256" s="40"/>
      <c r="G256" s="50" t="s">
        <v>22</v>
      </c>
      <c r="H256" s="40"/>
      <c r="I256" s="40"/>
      <c r="J256" s="40"/>
      <c r="K256" s="40"/>
      <c r="L256" s="40"/>
      <c r="M256" s="40"/>
      <c r="N256" s="40"/>
      <c r="O256" s="51"/>
      <c r="Q256" s="46"/>
      <c r="R256" s="46"/>
    </row>
    <row r="257" spans="1:18" ht="15.75">
      <c r="A257" s="43"/>
      <c r="B257" s="52" t="s">
        <v>23</v>
      </c>
      <c r="C257" s="176"/>
      <c r="D257" s="177"/>
      <c r="E257" s="53"/>
      <c r="F257" s="54" t="s">
        <v>24</v>
      </c>
      <c r="G257" s="176"/>
      <c r="H257" s="178"/>
      <c r="I257" s="178"/>
      <c r="J257" s="178"/>
      <c r="K257" s="178"/>
      <c r="L257" s="178"/>
      <c r="M257" s="178"/>
      <c r="N257" s="179"/>
      <c r="O257" s="43"/>
      <c r="Q257" s="46"/>
      <c r="R257" s="46"/>
    </row>
    <row r="258" spans="1:18" ht="15">
      <c r="A258" s="43"/>
      <c r="B258" s="55" t="s">
        <v>25</v>
      </c>
      <c r="C258" s="162"/>
      <c r="D258" s="163"/>
      <c r="E258" s="56"/>
      <c r="F258" s="57" t="s">
        <v>26</v>
      </c>
      <c r="G258" s="162"/>
      <c r="H258" s="164"/>
      <c r="I258" s="164"/>
      <c r="J258" s="164"/>
      <c r="K258" s="164"/>
      <c r="L258" s="164"/>
      <c r="M258" s="164"/>
      <c r="N258" s="165"/>
      <c r="O258" s="43"/>
      <c r="Q258" s="46"/>
      <c r="R258" s="46"/>
    </row>
    <row r="259" spans="1:18" ht="15">
      <c r="A259" s="43"/>
      <c r="B259" s="58" t="s">
        <v>27</v>
      </c>
      <c r="C259" s="162"/>
      <c r="D259" s="163"/>
      <c r="E259" s="56"/>
      <c r="F259" s="59" t="s">
        <v>28</v>
      </c>
      <c r="G259" s="162"/>
      <c r="H259" s="164"/>
      <c r="I259" s="164"/>
      <c r="J259" s="164"/>
      <c r="K259" s="164"/>
      <c r="L259" s="164"/>
      <c r="M259" s="164"/>
      <c r="N259" s="165"/>
      <c r="O259" s="43"/>
      <c r="Q259" s="46"/>
      <c r="R259" s="46"/>
    </row>
    <row r="260" spans="1:18" ht="15">
      <c r="A260" s="38"/>
      <c r="B260" s="60" t="s">
        <v>29</v>
      </c>
      <c r="C260" s="61"/>
      <c r="D260" s="62"/>
      <c r="E260" s="63"/>
      <c r="F260" s="60" t="s">
        <v>29</v>
      </c>
      <c r="G260" s="64"/>
      <c r="H260" s="64"/>
      <c r="I260" s="64"/>
      <c r="J260" s="64"/>
      <c r="K260" s="64"/>
      <c r="L260" s="64"/>
      <c r="M260" s="64"/>
      <c r="N260" s="64"/>
      <c r="O260" s="51"/>
      <c r="Q260" s="46"/>
      <c r="R260" s="46"/>
    </row>
    <row r="261" spans="1:18" ht="15">
      <c r="A261" s="43"/>
      <c r="B261" s="55"/>
      <c r="C261" s="162"/>
      <c r="D261" s="163"/>
      <c r="E261" s="56"/>
      <c r="F261" s="57"/>
      <c r="G261" s="162"/>
      <c r="H261" s="164"/>
      <c r="I261" s="164"/>
      <c r="J261" s="164"/>
      <c r="K261" s="164"/>
      <c r="L261" s="164"/>
      <c r="M261" s="164"/>
      <c r="N261" s="165"/>
      <c r="O261" s="43"/>
      <c r="Q261" s="46"/>
      <c r="R261" s="46"/>
    </row>
    <row r="262" spans="1:18" ht="15">
      <c r="A262" s="43"/>
      <c r="B262" s="65"/>
      <c r="C262" s="162"/>
      <c r="D262" s="163"/>
      <c r="E262" s="56"/>
      <c r="F262" s="66"/>
      <c r="G262" s="162"/>
      <c r="H262" s="164"/>
      <c r="I262" s="164"/>
      <c r="J262" s="164"/>
      <c r="K262" s="164"/>
      <c r="L262" s="164"/>
      <c r="M262" s="164"/>
      <c r="N262" s="165"/>
      <c r="O262" s="43"/>
      <c r="Q262" s="46"/>
      <c r="R262" s="46"/>
    </row>
    <row r="263" spans="1:18" ht="15.75">
      <c r="A263" s="38"/>
      <c r="B263" s="40"/>
      <c r="C263" s="40"/>
      <c r="D263" s="40"/>
      <c r="E263" s="40"/>
      <c r="F263" s="67" t="s">
        <v>30</v>
      </c>
      <c r="G263" s="50"/>
      <c r="H263" s="50"/>
      <c r="I263" s="50"/>
      <c r="J263" s="40"/>
      <c r="K263" s="40"/>
      <c r="L263" s="40"/>
      <c r="M263" s="68"/>
      <c r="N263" s="1"/>
      <c r="O263" s="51"/>
      <c r="Q263" s="46"/>
      <c r="R263" s="46"/>
    </row>
    <row r="264" spans="1:18" ht="15">
      <c r="A264" s="38"/>
      <c r="B264" s="69" t="s">
        <v>31</v>
      </c>
      <c r="C264" s="40"/>
      <c r="D264" s="40"/>
      <c r="E264" s="40"/>
      <c r="F264" s="70" t="s">
        <v>32</v>
      </c>
      <c r="G264" s="70" t="s">
        <v>33</v>
      </c>
      <c r="H264" s="70" t="s">
        <v>34</v>
      </c>
      <c r="I264" s="70" t="s">
        <v>35</v>
      </c>
      <c r="J264" s="70" t="s">
        <v>36</v>
      </c>
      <c r="K264" s="166" t="s">
        <v>37</v>
      </c>
      <c r="L264" s="167"/>
      <c r="M264" s="71" t="s">
        <v>38</v>
      </c>
      <c r="N264" s="72" t="s">
        <v>39</v>
      </c>
      <c r="O264" s="43"/>
      <c r="R264" s="46"/>
    </row>
    <row r="265" spans="1:18" ht="18" customHeight="1">
      <c r="A265" s="43"/>
      <c r="B265" s="73" t="s">
        <v>40</v>
      </c>
      <c r="C265" s="74">
        <f>IF(C258&gt;"",C258&amp;" - "&amp;G258,"")</f>
      </c>
      <c r="D265" s="75"/>
      <c r="E265" s="76"/>
      <c r="F265" s="78"/>
      <c r="G265" s="78"/>
      <c r="H265" s="78"/>
      <c r="I265" s="78"/>
      <c r="J265" s="78"/>
      <c r="K265" s="79">
        <f>IF(ISBLANK(F265),"",COUNTIF(F265:J265,"&gt;=0"))</f>
      </c>
      <c r="L265" s="80">
        <f>IF(ISBLANK(F265),"",(IF(LEFT(F265,1)="-",1,0)+IF(LEFT(G265,1)="-",1,0)+IF(LEFT(H265,1)="-",1,0)+IF(LEFT(I265,1)="-",1,0)+IF(LEFT(J265,1)="-",1,0)))</f>
      </c>
      <c r="M265" s="81">
        <f aca="true" t="shared" si="10" ref="M265:N269">IF(K265=3,1,"")</f>
      </c>
      <c r="N265" s="82">
        <f t="shared" si="10"/>
      </c>
      <c r="O265" s="43"/>
      <c r="Q265" s="46"/>
      <c r="R265" s="46"/>
    </row>
    <row r="266" spans="1:18" ht="18" customHeight="1">
      <c r="A266" s="43"/>
      <c r="B266" s="73" t="s">
        <v>41</v>
      </c>
      <c r="C266" s="75">
        <f>IF(C259&gt;"",C259&amp;" - "&amp;G259,"")</f>
      </c>
      <c r="D266" s="74"/>
      <c r="E266" s="76"/>
      <c r="F266" s="83"/>
      <c r="G266" s="78"/>
      <c r="H266" s="78"/>
      <c r="I266" s="78"/>
      <c r="J266" s="78"/>
      <c r="K266" s="79">
        <f>IF(ISBLANK(F266),"",COUNTIF(F266:J266,"&gt;=0"))</f>
      </c>
      <c r="L266" s="80">
        <f>IF(ISBLANK(F266),"",(IF(LEFT(F266,1)="-",1,0)+IF(LEFT(G266,1)="-",1,0)+IF(LEFT(H266,1)="-",1,0)+IF(LEFT(I266,1)="-",1,0)+IF(LEFT(J266,1)="-",1,0)))</f>
      </c>
      <c r="M266" s="81">
        <f t="shared" si="10"/>
      </c>
      <c r="N266" s="82">
        <f t="shared" si="10"/>
      </c>
      <c r="O266" s="43"/>
      <c r="Q266" s="46"/>
      <c r="R266" s="46"/>
    </row>
    <row r="267" spans="1:18" ht="18" customHeight="1">
      <c r="A267" s="43"/>
      <c r="B267" s="84" t="s">
        <v>42</v>
      </c>
      <c r="C267" s="85">
        <f>IF(C261&gt;"",C261&amp;" / "&amp;C262,"")</f>
      </c>
      <c r="D267" s="86">
        <f>IF(G261&gt;"",G261&amp;" / "&amp;G262,"")</f>
      </c>
      <c r="E267" s="87"/>
      <c r="F267" s="88"/>
      <c r="G267" s="105"/>
      <c r="H267" s="90"/>
      <c r="I267" s="90"/>
      <c r="J267" s="90"/>
      <c r="K267" s="79">
        <f>IF(ISBLANK(F267),"",COUNTIF(F267:J267,"&gt;=0"))</f>
      </c>
      <c r="L267" s="80">
        <f>IF(ISBLANK(F267),"",(IF(LEFT(F267,1)="-",1,0)+IF(LEFT(G267,1)="-",1,0)+IF(LEFT(H267,1)="-",1,0)+IF(LEFT(I267,1)="-",1,0)+IF(LEFT(J267,1)="-",1,0)))</f>
      </c>
      <c r="M267" s="81">
        <f t="shared" si="10"/>
      </c>
      <c r="N267" s="82">
        <f t="shared" si="10"/>
      </c>
      <c r="O267" s="43"/>
      <c r="Q267" s="46"/>
      <c r="R267" s="46"/>
    </row>
    <row r="268" spans="1:18" ht="18" customHeight="1">
      <c r="A268" s="43"/>
      <c r="B268" s="73" t="s">
        <v>43</v>
      </c>
      <c r="C268" s="75">
        <f>IF(C258&gt;"",C258&amp;" - "&amp;G259,"")</f>
      </c>
      <c r="D268" s="74"/>
      <c r="E268" s="76"/>
      <c r="F268" s="91"/>
      <c r="G268" s="78"/>
      <c r="H268" s="78"/>
      <c r="I268" s="78"/>
      <c r="J268" s="77"/>
      <c r="K268" s="79">
        <f>IF(ISBLANK(F268),"",COUNTIF(F268:J268,"&gt;=0"))</f>
      </c>
      <c r="L268" s="80">
        <f>IF(ISBLANK(F268),"",(IF(LEFT(F268,1)="-",1,0)+IF(LEFT(G268,1)="-",1,0)+IF(LEFT(H268,1)="-",1,0)+IF(LEFT(I268,1)="-",1,0)+IF(LEFT(J268,1)="-",1,0)))</f>
      </c>
      <c r="M268" s="81">
        <f t="shared" si="10"/>
      </c>
      <c r="N268" s="82">
        <f t="shared" si="10"/>
      </c>
      <c r="O268" s="43"/>
      <c r="Q268" s="46"/>
      <c r="R268" s="46"/>
    </row>
    <row r="269" spans="1:18" ht="18" customHeight="1" thickBot="1">
      <c r="A269" s="43"/>
      <c r="B269" s="73" t="s">
        <v>44</v>
      </c>
      <c r="C269" s="75">
        <f>IF(C259&gt;"",C259&amp;" - "&amp;G258,"")</f>
      </c>
      <c r="D269" s="74"/>
      <c r="E269" s="76"/>
      <c r="F269" s="77"/>
      <c r="G269" s="78"/>
      <c r="H269" s="77"/>
      <c r="I269" s="78"/>
      <c r="J269" s="78"/>
      <c r="K269" s="79">
        <f>IF(ISBLANK(F269),"",COUNTIF(F269:J269,"&gt;=0"))</f>
      </c>
      <c r="L269" s="92">
        <f>IF(ISBLANK(F269),"",(IF(LEFT(F269,1)="-",1,0)+IF(LEFT(G269,1)="-",1,0)+IF(LEFT(H269,1)="-",1,0)+IF(LEFT(I269,1)="-",1,0)+IF(LEFT(J269,1)="-",1,0)))</f>
      </c>
      <c r="M269" s="81">
        <f t="shared" si="10"/>
      </c>
      <c r="N269" s="82">
        <f t="shared" si="10"/>
      </c>
      <c r="O269" s="43"/>
      <c r="Q269" s="46"/>
      <c r="R269" s="46"/>
    </row>
    <row r="270" spans="1:18" ht="16.5" thickBot="1">
      <c r="A270" s="38"/>
      <c r="B270" s="40"/>
      <c r="C270" s="40"/>
      <c r="D270" s="40"/>
      <c r="E270" s="40"/>
      <c r="F270" s="40"/>
      <c r="G270" s="40"/>
      <c r="H270" s="40"/>
      <c r="I270" s="93" t="s">
        <v>45</v>
      </c>
      <c r="J270" s="94"/>
      <c r="K270" s="95">
        <f>IF(ISBLANK(D265),"",SUM(K265:K269))</f>
      </c>
      <c r="L270" s="96">
        <f>IF(ISBLANK(E265),"",SUM(L265:L269))</f>
      </c>
      <c r="M270" s="97">
        <f>IF(ISBLANK(F265),"",SUM(M265:M269))</f>
      </c>
      <c r="N270" s="98">
        <f>IF(ISBLANK(F265),"",SUM(N265:N269))</f>
      </c>
      <c r="O270" s="43"/>
      <c r="Q270" s="46"/>
      <c r="R270" s="46"/>
    </row>
    <row r="271" spans="1:18" ht="15">
      <c r="A271" s="38"/>
      <c r="B271" s="39" t="s">
        <v>46</v>
      </c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51"/>
      <c r="Q271" s="46"/>
      <c r="R271" s="46"/>
    </row>
    <row r="272" spans="1:18" ht="15">
      <c r="A272" s="38"/>
      <c r="B272" s="99" t="s">
        <v>47</v>
      </c>
      <c r="C272" s="99"/>
      <c r="D272" s="99" t="s">
        <v>49</v>
      </c>
      <c r="E272" s="100"/>
      <c r="F272" s="99"/>
      <c r="G272" s="99" t="s">
        <v>48</v>
      </c>
      <c r="H272" s="100"/>
      <c r="I272" s="99"/>
      <c r="J272" s="3" t="s">
        <v>50</v>
      </c>
      <c r="K272" s="1"/>
      <c r="L272" s="40"/>
      <c r="M272" s="40"/>
      <c r="N272" s="40"/>
      <c r="O272" s="51"/>
      <c r="Q272" s="46"/>
      <c r="R272" s="46"/>
    </row>
    <row r="273" spans="1:18" ht="18.75" thickBot="1">
      <c r="A273" s="38"/>
      <c r="B273" s="40"/>
      <c r="C273" s="40"/>
      <c r="D273" s="40"/>
      <c r="E273" s="40"/>
      <c r="F273" s="40"/>
      <c r="G273" s="40"/>
      <c r="H273" s="40"/>
      <c r="I273" s="40"/>
      <c r="J273" s="168">
        <f>IF(M270=3,C257,IF(N270=3,G257,""))</f>
      </c>
      <c r="K273" s="169"/>
      <c r="L273" s="169"/>
      <c r="M273" s="169"/>
      <c r="N273" s="170"/>
      <c r="O273" s="43"/>
      <c r="Q273" s="46"/>
      <c r="R273" s="46"/>
    </row>
    <row r="274" spans="1:18" ht="18">
      <c r="A274" s="101"/>
      <c r="B274" s="102"/>
      <c r="C274" s="102"/>
      <c r="D274" s="102"/>
      <c r="E274" s="102"/>
      <c r="F274" s="102"/>
      <c r="G274" s="102"/>
      <c r="H274" s="102"/>
      <c r="I274" s="102"/>
      <c r="J274" s="103"/>
      <c r="K274" s="103"/>
      <c r="L274" s="103"/>
      <c r="M274" s="103"/>
      <c r="N274" s="103"/>
      <c r="O274" s="8"/>
      <c r="Q274" s="46"/>
      <c r="R274" s="46"/>
    </row>
    <row r="275" spans="2:18" ht="15">
      <c r="B275" s="104" t="s">
        <v>51</v>
      </c>
      <c r="Q275" s="46"/>
      <c r="R275" s="46"/>
    </row>
  </sheetData>
  <sheetProtection/>
  <mergeCells count="187">
    <mergeCell ref="I2:N2"/>
    <mergeCell ref="I3:N3"/>
    <mergeCell ref="I4:N4"/>
    <mergeCell ref="I5:K5"/>
    <mergeCell ref="M5:N5"/>
    <mergeCell ref="C7:D7"/>
    <mergeCell ref="G7:N7"/>
    <mergeCell ref="C8:D8"/>
    <mergeCell ref="G8:N8"/>
    <mergeCell ref="C9:D9"/>
    <mergeCell ref="G9:N9"/>
    <mergeCell ref="C11:D11"/>
    <mergeCell ref="G11:N11"/>
    <mergeCell ref="C12:D12"/>
    <mergeCell ref="G12:N12"/>
    <mergeCell ref="K14:L14"/>
    <mergeCell ref="J23:N23"/>
    <mergeCell ref="I27:N27"/>
    <mergeCell ref="I28:N28"/>
    <mergeCell ref="I29:N29"/>
    <mergeCell ref="I30:K30"/>
    <mergeCell ref="M30:N30"/>
    <mergeCell ref="C32:D32"/>
    <mergeCell ref="G32:N32"/>
    <mergeCell ref="C33:D33"/>
    <mergeCell ref="G33:N33"/>
    <mergeCell ref="C34:D34"/>
    <mergeCell ref="G34:N34"/>
    <mergeCell ref="C36:D36"/>
    <mergeCell ref="G36:N36"/>
    <mergeCell ref="C37:D37"/>
    <mergeCell ref="G37:N37"/>
    <mergeCell ref="K39:L39"/>
    <mergeCell ref="J48:N48"/>
    <mergeCell ref="I52:N52"/>
    <mergeCell ref="I53:N53"/>
    <mergeCell ref="I54:N54"/>
    <mergeCell ref="I55:K55"/>
    <mergeCell ref="M55:N55"/>
    <mergeCell ref="C57:D57"/>
    <mergeCell ref="G57:N57"/>
    <mergeCell ref="C58:D58"/>
    <mergeCell ref="G58:N58"/>
    <mergeCell ref="C59:D59"/>
    <mergeCell ref="G59:N59"/>
    <mergeCell ref="C61:D61"/>
    <mergeCell ref="G61:N61"/>
    <mergeCell ref="C62:D62"/>
    <mergeCell ref="G62:N62"/>
    <mergeCell ref="K64:L64"/>
    <mergeCell ref="J73:N73"/>
    <mergeCell ref="I77:N77"/>
    <mergeCell ref="I78:N78"/>
    <mergeCell ref="I79:N79"/>
    <mergeCell ref="I80:K80"/>
    <mergeCell ref="M80:N80"/>
    <mergeCell ref="C82:D82"/>
    <mergeCell ref="G82:N82"/>
    <mergeCell ref="C83:D83"/>
    <mergeCell ref="G83:N83"/>
    <mergeCell ref="C84:D84"/>
    <mergeCell ref="G84:N84"/>
    <mergeCell ref="C86:D86"/>
    <mergeCell ref="G86:N86"/>
    <mergeCell ref="C87:D87"/>
    <mergeCell ref="G87:N87"/>
    <mergeCell ref="K89:L89"/>
    <mergeCell ref="J98:N98"/>
    <mergeCell ref="I102:N102"/>
    <mergeCell ref="I103:N103"/>
    <mergeCell ref="I104:N104"/>
    <mergeCell ref="I105:K105"/>
    <mergeCell ref="M105:N105"/>
    <mergeCell ref="C107:D107"/>
    <mergeCell ref="G107:N107"/>
    <mergeCell ref="C108:D108"/>
    <mergeCell ref="G108:N108"/>
    <mergeCell ref="C109:D109"/>
    <mergeCell ref="G109:N109"/>
    <mergeCell ref="C111:D111"/>
    <mergeCell ref="G111:N111"/>
    <mergeCell ref="C112:D112"/>
    <mergeCell ref="G112:N112"/>
    <mergeCell ref="K114:L114"/>
    <mergeCell ref="J123:N123"/>
    <mergeCell ref="I127:N127"/>
    <mergeCell ref="I128:N128"/>
    <mergeCell ref="I129:N129"/>
    <mergeCell ref="I130:K130"/>
    <mergeCell ref="M130:N130"/>
    <mergeCell ref="C132:D132"/>
    <mergeCell ref="G132:N132"/>
    <mergeCell ref="C133:D133"/>
    <mergeCell ref="G133:N133"/>
    <mergeCell ref="C134:D134"/>
    <mergeCell ref="G134:N134"/>
    <mergeCell ref="C136:D136"/>
    <mergeCell ref="G136:N136"/>
    <mergeCell ref="C137:D137"/>
    <mergeCell ref="G137:N137"/>
    <mergeCell ref="K139:L139"/>
    <mergeCell ref="J148:N148"/>
    <mergeCell ref="I152:N152"/>
    <mergeCell ref="I153:N153"/>
    <mergeCell ref="I154:N154"/>
    <mergeCell ref="I155:K155"/>
    <mergeCell ref="M155:N155"/>
    <mergeCell ref="C157:D157"/>
    <mergeCell ref="G157:N157"/>
    <mergeCell ref="C158:D158"/>
    <mergeCell ref="G158:N158"/>
    <mergeCell ref="C159:D159"/>
    <mergeCell ref="G159:N159"/>
    <mergeCell ref="C161:D161"/>
    <mergeCell ref="G161:N161"/>
    <mergeCell ref="C162:D162"/>
    <mergeCell ref="G162:N162"/>
    <mergeCell ref="K164:L164"/>
    <mergeCell ref="J173:N173"/>
    <mergeCell ref="I177:N177"/>
    <mergeCell ref="I178:N178"/>
    <mergeCell ref="I179:N179"/>
    <mergeCell ref="I180:K180"/>
    <mergeCell ref="M180:N180"/>
    <mergeCell ref="C182:D182"/>
    <mergeCell ref="G182:N182"/>
    <mergeCell ref="C183:D183"/>
    <mergeCell ref="G183:N183"/>
    <mergeCell ref="C184:D184"/>
    <mergeCell ref="G184:N184"/>
    <mergeCell ref="C186:D186"/>
    <mergeCell ref="G186:N186"/>
    <mergeCell ref="C187:D187"/>
    <mergeCell ref="G187:N187"/>
    <mergeCell ref="K189:L189"/>
    <mergeCell ref="J198:N198"/>
    <mergeCell ref="I202:N202"/>
    <mergeCell ref="I203:N203"/>
    <mergeCell ref="I204:N204"/>
    <mergeCell ref="I205:K205"/>
    <mergeCell ref="M205:N205"/>
    <mergeCell ref="C207:D207"/>
    <mergeCell ref="G207:N207"/>
    <mergeCell ref="C208:D208"/>
    <mergeCell ref="G208:N208"/>
    <mergeCell ref="C209:D209"/>
    <mergeCell ref="G209:N209"/>
    <mergeCell ref="C211:D211"/>
    <mergeCell ref="G211:N211"/>
    <mergeCell ref="C212:D212"/>
    <mergeCell ref="G212:N212"/>
    <mergeCell ref="K214:L214"/>
    <mergeCell ref="J223:N223"/>
    <mergeCell ref="I227:N227"/>
    <mergeCell ref="I228:N228"/>
    <mergeCell ref="I229:N229"/>
    <mergeCell ref="I230:K230"/>
    <mergeCell ref="M230:N230"/>
    <mergeCell ref="C232:D232"/>
    <mergeCell ref="G232:N232"/>
    <mergeCell ref="C233:D233"/>
    <mergeCell ref="G233:N233"/>
    <mergeCell ref="C234:D234"/>
    <mergeCell ref="G234:N234"/>
    <mergeCell ref="C236:D236"/>
    <mergeCell ref="G236:N236"/>
    <mergeCell ref="C237:D237"/>
    <mergeCell ref="G237:N237"/>
    <mergeCell ref="K239:L239"/>
    <mergeCell ref="J248:N248"/>
    <mergeCell ref="I252:N252"/>
    <mergeCell ref="I253:N253"/>
    <mergeCell ref="I254:N254"/>
    <mergeCell ref="I255:K255"/>
    <mergeCell ref="M255:N255"/>
    <mergeCell ref="C257:D257"/>
    <mergeCell ref="G257:N257"/>
    <mergeCell ref="C258:D258"/>
    <mergeCell ref="G258:N258"/>
    <mergeCell ref="K264:L264"/>
    <mergeCell ref="J273:N273"/>
    <mergeCell ref="C259:D259"/>
    <mergeCell ref="G259:N259"/>
    <mergeCell ref="C261:D261"/>
    <mergeCell ref="G261:N261"/>
    <mergeCell ref="C262:D262"/>
    <mergeCell ref="G262:N26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"/>
  <sheetViews>
    <sheetView zoomScalePageLayoutView="0" workbookViewId="0" topLeftCell="A1">
      <selection activeCell="E7" sqref="E7"/>
    </sheetView>
  </sheetViews>
  <sheetFormatPr defaultColWidth="9.140625" defaultRowHeight="15"/>
  <cols>
    <col min="4" max="4" width="9.140625" style="7" customWidth="1"/>
  </cols>
  <sheetData>
    <row r="1" ht="15.75" thickBot="1"/>
    <row r="2" spans="1:8" ht="15.75" thickBot="1">
      <c r="A2" s="135">
        <v>1</v>
      </c>
      <c r="B2" s="107" t="s">
        <v>8</v>
      </c>
      <c r="C2" s="108"/>
      <c r="D2" s="154" t="s">
        <v>57</v>
      </c>
      <c r="E2" s="189"/>
      <c r="F2" s="189"/>
      <c r="G2" s="109"/>
      <c r="H2" s="109"/>
    </row>
    <row r="3" spans="1:8" ht="15.75" thickBot="1">
      <c r="A3" s="136">
        <v>2</v>
      </c>
      <c r="B3" s="110" t="s">
        <v>57</v>
      </c>
      <c r="C3" s="111"/>
      <c r="D3" s="155" t="s">
        <v>240</v>
      </c>
      <c r="E3" s="153"/>
      <c r="F3" s="190"/>
      <c r="G3" s="190"/>
      <c r="H3" s="109"/>
    </row>
  </sheetData>
  <sheetProtection/>
  <mergeCells count="2">
    <mergeCell ref="E2:F2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75"/>
  <sheetViews>
    <sheetView zoomScalePageLayoutView="0" workbookViewId="0" topLeftCell="A1">
      <selection activeCell="I4" sqref="I4:N4"/>
    </sheetView>
  </sheetViews>
  <sheetFormatPr defaultColWidth="9.140625" defaultRowHeight="15"/>
  <cols>
    <col min="1" max="1" width="2.140625" style="0" customWidth="1"/>
    <col min="2" max="2" width="5.8515625" style="0" customWidth="1"/>
    <col min="3" max="3" width="23.57421875" style="0" customWidth="1"/>
    <col min="4" max="4" width="22.00390625" style="0" customWidth="1"/>
    <col min="5" max="5" width="3.7109375" style="0" customWidth="1"/>
    <col min="6" max="10" width="6.710937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2.8515625" style="0" customWidth="1"/>
    <col min="17" max="17" width="28.00390625" style="0" customWidth="1"/>
  </cols>
  <sheetData>
    <row r="1" spans="1:17" ht="15.75">
      <c r="A1" s="32"/>
      <c r="B1" s="33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Q1" s="37" t="s">
        <v>11</v>
      </c>
    </row>
    <row r="2" spans="1:17" ht="15.75">
      <c r="A2" s="38"/>
      <c r="B2" s="1"/>
      <c r="C2" s="39" t="s">
        <v>12</v>
      </c>
      <c r="D2" s="40"/>
      <c r="E2" s="40"/>
      <c r="F2" s="1"/>
      <c r="G2" s="41" t="s">
        <v>13</v>
      </c>
      <c r="H2" s="42"/>
      <c r="I2" s="171" t="s">
        <v>14</v>
      </c>
      <c r="J2" s="164"/>
      <c r="K2" s="164"/>
      <c r="L2" s="164"/>
      <c r="M2" s="164"/>
      <c r="N2" s="165"/>
      <c r="O2" s="43"/>
      <c r="Q2" s="37" t="s">
        <v>15</v>
      </c>
    </row>
    <row r="3" spans="1:18" ht="17.25" customHeight="1">
      <c r="A3" s="38"/>
      <c r="B3" s="44"/>
      <c r="C3" s="45" t="s">
        <v>16</v>
      </c>
      <c r="D3" s="40"/>
      <c r="E3" s="40"/>
      <c r="F3" s="1"/>
      <c r="G3" s="41" t="s">
        <v>17</v>
      </c>
      <c r="H3" s="42"/>
      <c r="I3" s="171"/>
      <c r="J3" s="164"/>
      <c r="K3" s="164"/>
      <c r="L3" s="164"/>
      <c r="M3" s="164"/>
      <c r="N3" s="165"/>
      <c r="O3" s="43"/>
      <c r="Q3" s="46"/>
      <c r="R3" s="46"/>
    </row>
    <row r="4" spans="1:18" ht="15">
      <c r="A4" s="38"/>
      <c r="B4" s="40"/>
      <c r="C4" s="47" t="s">
        <v>18</v>
      </c>
      <c r="D4" s="40"/>
      <c r="E4" s="40"/>
      <c r="F4" s="40"/>
      <c r="G4" s="41" t="s">
        <v>19</v>
      </c>
      <c r="H4" s="48"/>
      <c r="I4" s="171" t="s">
        <v>243</v>
      </c>
      <c r="J4" s="171"/>
      <c r="K4" s="171"/>
      <c r="L4" s="171"/>
      <c r="M4" s="171"/>
      <c r="N4" s="172"/>
      <c r="O4" s="43"/>
      <c r="Q4" s="46"/>
      <c r="R4" s="46"/>
    </row>
    <row r="5" spans="1:18" ht="15.75">
      <c r="A5" s="38"/>
      <c r="B5" s="40"/>
      <c r="C5" s="40"/>
      <c r="D5" s="40"/>
      <c r="E5" s="40"/>
      <c r="F5" s="40"/>
      <c r="G5" s="41" t="s">
        <v>20</v>
      </c>
      <c r="H5" s="42"/>
      <c r="I5" s="173"/>
      <c r="J5" s="174"/>
      <c r="K5" s="174"/>
      <c r="L5" s="49" t="s">
        <v>21</v>
      </c>
      <c r="M5" s="175"/>
      <c r="N5" s="172"/>
      <c r="O5" s="43"/>
      <c r="Q5" s="46"/>
      <c r="R5" s="46"/>
    </row>
    <row r="6" spans="1:18" ht="15">
      <c r="A6" s="38"/>
      <c r="B6" s="1"/>
      <c r="C6" s="50" t="s">
        <v>22</v>
      </c>
      <c r="D6" s="40"/>
      <c r="E6" s="40"/>
      <c r="F6" s="40"/>
      <c r="G6" s="50" t="s">
        <v>22</v>
      </c>
      <c r="H6" s="40"/>
      <c r="I6" s="40"/>
      <c r="J6" s="40"/>
      <c r="K6" s="40"/>
      <c r="L6" s="40"/>
      <c r="M6" s="40"/>
      <c r="N6" s="40"/>
      <c r="O6" s="51"/>
      <c r="Q6" s="46"/>
      <c r="R6" s="46"/>
    </row>
    <row r="7" spans="1:18" ht="15.75">
      <c r="A7" s="43"/>
      <c r="B7" s="52" t="s">
        <v>23</v>
      </c>
      <c r="C7" s="176" t="s">
        <v>8</v>
      </c>
      <c r="D7" s="177"/>
      <c r="E7" s="53"/>
      <c r="F7" s="54" t="s">
        <v>24</v>
      </c>
      <c r="G7" s="176" t="s">
        <v>57</v>
      </c>
      <c r="H7" s="178"/>
      <c r="I7" s="178"/>
      <c r="J7" s="178"/>
      <c r="K7" s="178"/>
      <c r="L7" s="178"/>
      <c r="M7" s="178"/>
      <c r="N7" s="179"/>
      <c r="O7" s="43"/>
      <c r="Q7" s="46"/>
      <c r="R7" s="46"/>
    </row>
    <row r="8" spans="1:18" ht="15">
      <c r="A8" s="43"/>
      <c r="B8" s="55" t="s">
        <v>25</v>
      </c>
      <c r="C8" s="162" t="s">
        <v>225</v>
      </c>
      <c r="D8" s="163"/>
      <c r="E8" s="56"/>
      <c r="F8" s="57" t="s">
        <v>26</v>
      </c>
      <c r="G8" s="162" t="s">
        <v>227</v>
      </c>
      <c r="H8" s="164"/>
      <c r="I8" s="164"/>
      <c r="J8" s="164"/>
      <c r="K8" s="164"/>
      <c r="L8" s="164"/>
      <c r="M8" s="164"/>
      <c r="N8" s="165"/>
      <c r="O8" s="43"/>
      <c r="Q8" s="46"/>
      <c r="R8" s="46"/>
    </row>
    <row r="9" spans="1:18" ht="15">
      <c r="A9" s="43"/>
      <c r="B9" s="58" t="s">
        <v>27</v>
      </c>
      <c r="C9" s="162" t="s">
        <v>226</v>
      </c>
      <c r="D9" s="163"/>
      <c r="E9" s="56"/>
      <c r="F9" s="59" t="s">
        <v>28</v>
      </c>
      <c r="G9" s="162" t="s">
        <v>228</v>
      </c>
      <c r="H9" s="164"/>
      <c r="I9" s="164"/>
      <c r="J9" s="164"/>
      <c r="K9" s="164"/>
      <c r="L9" s="164"/>
      <c r="M9" s="164"/>
      <c r="N9" s="165"/>
      <c r="O9" s="43"/>
      <c r="Q9" s="46"/>
      <c r="R9" s="46"/>
    </row>
    <row r="10" spans="1:18" ht="15">
      <c r="A10" s="38"/>
      <c r="B10" s="60" t="s">
        <v>29</v>
      </c>
      <c r="C10" s="61"/>
      <c r="D10" s="62"/>
      <c r="E10" s="63"/>
      <c r="F10" s="60" t="s">
        <v>29</v>
      </c>
      <c r="G10" s="64"/>
      <c r="H10" s="64"/>
      <c r="I10" s="64"/>
      <c r="J10" s="64"/>
      <c r="K10" s="64"/>
      <c r="L10" s="64"/>
      <c r="M10" s="64"/>
      <c r="N10" s="64"/>
      <c r="O10" s="51"/>
      <c r="Q10" s="46"/>
      <c r="R10" s="46"/>
    </row>
    <row r="11" spans="1:18" ht="15">
      <c r="A11" s="43"/>
      <c r="B11" s="55"/>
      <c r="C11" s="162" t="s">
        <v>225</v>
      </c>
      <c r="D11" s="163"/>
      <c r="E11" s="56"/>
      <c r="F11" s="57"/>
      <c r="G11" s="162" t="s">
        <v>227</v>
      </c>
      <c r="H11" s="164"/>
      <c r="I11" s="164"/>
      <c r="J11" s="164"/>
      <c r="K11" s="164"/>
      <c r="L11" s="164"/>
      <c r="M11" s="164"/>
      <c r="N11" s="165"/>
      <c r="O11" s="43"/>
      <c r="Q11" s="46"/>
      <c r="R11" s="46"/>
    </row>
    <row r="12" spans="1:18" ht="15">
      <c r="A12" s="43"/>
      <c r="B12" s="65"/>
      <c r="C12" s="162" t="s">
        <v>226</v>
      </c>
      <c r="D12" s="163"/>
      <c r="E12" s="56"/>
      <c r="F12" s="66"/>
      <c r="G12" s="162" t="s">
        <v>228</v>
      </c>
      <c r="H12" s="164"/>
      <c r="I12" s="164"/>
      <c r="J12" s="164"/>
      <c r="K12" s="164"/>
      <c r="L12" s="164"/>
      <c r="M12" s="164"/>
      <c r="N12" s="165"/>
      <c r="O12" s="43"/>
      <c r="Q12" s="46"/>
      <c r="R12" s="46"/>
    </row>
    <row r="13" spans="1:18" ht="15.75">
      <c r="A13" s="38"/>
      <c r="B13" s="40"/>
      <c r="C13" s="40"/>
      <c r="D13" s="40"/>
      <c r="E13" s="40"/>
      <c r="F13" s="67" t="s">
        <v>30</v>
      </c>
      <c r="G13" s="50"/>
      <c r="H13" s="50"/>
      <c r="I13" s="50"/>
      <c r="J13" s="40"/>
      <c r="K13" s="40"/>
      <c r="L13" s="40"/>
      <c r="M13" s="68"/>
      <c r="N13" s="1"/>
      <c r="O13" s="51"/>
      <c r="Q13" s="46"/>
      <c r="R13" s="46"/>
    </row>
    <row r="14" spans="1:18" ht="15">
      <c r="A14" s="38"/>
      <c r="B14" s="69" t="s">
        <v>31</v>
      </c>
      <c r="C14" s="40"/>
      <c r="D14" s="40"/>
      <c r="E14" s="40"/>
      <c r="F14" s="70" t="s">
        <v>32</v>
      </c>
      <c r="G14" s="70" t="s">
        <v>33</v>
      </c>
      <c r="H14" s="70" t="s">
        <v>34</v>
      </c>
      <c r="I14" s="70" t="s">
        <v>35</v>
      </c>
      <c r="J14" s="70" t="s">
        <v>36</v>
      </c>
      <c r="K14" s="166" t="s">
        <v>37</v>
      </c>
      <c r="L14" s="167"/>
      <c r="M14" s="71" t="s">
        <v>38</v>
      </c>
      <c r="N14" s="72" t="s">
        <v>39</v>
      </c>
      <c r="O14" s="43"/>
      <c r="R14" s="46"/>
    </row>
    <row r="15" spans="1:18" ht="18" customHeight="1">
      <c r="A15" s="43"/>
      <c r="B15" s="73" t="s">
        <v>40</v>
      </c>
      <c r="C15" s="74" t="str">
        <f>IF(C8&gt;"",C8&amp;" - "&amp;G8,"")</f>
        <v>Kemppinen, Sirpa - Majava, Anne</v>
      </c>
      <c r="D15" s="75"/>
      <c r="E15" s="76"/>
      <c r="F15" s="78">
        <v>-3</v>
      </c>
      <c r="G15" s="78">
        <v>-8</v>
      </c>
      <c r="H15" s="78">
        <v>-7</v>
      </c>
      <c r="I15" s="78"/>
      <c r="J15" s="78"/>
      <c r="K15" s="79">
        <f>IF(ISBLANK(F15),"",COUNTIF(F15:J15,"&gt;=0"))</f>
        <v>0</v>
      </c>
      <c r="L15" s="80">
        <f>IF(ISBLANK(F15),"",(IF(LEFT(F15,1)="-",1,0)+IF(LEFT(G15,1)="-",1,0)+IF(LEFT(H15,1)="-",1,0)+IF(LEFT(I15,1)="-",1,0)+IF(LEFT(J15,1)="-",1,0)))</f>
        <v>3</v>
      </c>
      <c r="M15" s="81">
        <f aca="true" t="shared" si="0" ref="M15:N19">IF(K15=3,1,"")</f>
      </c>
      <c r="N15" s="82">
        <f t="shared" si="0"/>
        <v>1</v>
      </c>
      <c r="O15" s="43"/>
      <c r="Q15" s="46"/>
      <c r="R15" s="46"/>
    </row>
    <row r="16" spans="1:18" ht="18" customHeight="1">
      <c r="A16" s="43"/>
      <c r="B16" s="73" t="s">
        <v>41</v>
      </c>
      <c r="C16" s="75" t="str">
        <f>IF(C9&gt;"",C9&amp;" - "&amp;G9,"")</f>
        <v>Riikonen, Kirsi - Pautamo, Ellen</v>
      </c>
      <c r="D16" s="74"/>
      <c r="E16" s="76"/>
      <c r="F16" s="83">
        <v>-12</v>
      </c>
      <c r="G16" s="77">
        <v>-9</v>
      </c>
      <c r="H16" s="78">
        <v>6</v>
      </c>
      <c r="I16" s="78">
        <v>-9</v>
      </c>
      <c r="J16" s="78"/>
      <c r="K16" s="79">
        <f>IF(ISBLANK(F16),"",COUNTIF(F16:J16,"&gt;=0"))</f>
        <v>1</v>
      </c>
      <c r="L16" s="80">
        <f>IF(ISBLANK(F16),"",(IF(LEFT(F16,1)="-",1,0)+IF(LEFT(G16,1)="-",1,0)+IF(LEFT(H16,1)="-",1,0)+IF(LEFT(I16,1)="-",1,0)+IF(LEFT(J16,1)="-",1,0)))</f>
        <v>3</v>
      </c>
      <c r="M16" s="81">
        <f t="shared" si="0"/>
      </c>
      <c r="N16" s="82">
        <f t="shared" si="0"/>
        <v>1</v>
      </c>
      <c r="O16" s="43"/>
      <c r="Q16" s="46"/>
      <c r="R16" s="46"/>
    </row>
    <row r="17" spans="1:18" ht="18" customHeight="1">
      <c r="A17" s="43"/>
      <c r="B17" s="84" t="s">
        <v>42</v>
      </c>
      <c r="C17" s="85" t="str">
        <f>IF(C11&gt;"",C11&amp;" / "&amp;C12,"")</f>
        <v>Kemppinen, Sirpa / Riikonen, Kirsi</v>
      </c>
      <c r="D17" s="86" t="str">
        <f>IF(G11&gt;"",G11&amp;" / "&amp;G12,"")</f>
        <v>Majava, Anne / Pautamo, Ellen</v>
      </c>
      <c r="E17" s="87"/>
      <c r="F17" s="88">
        <v>9</v>
      </c>
      <c r="G17" s="105">
        <v>6</v>
      </c>
      <c r="H17" s="90">
        <v>-10</v>
      </c>
      <c r="I17" s="90">
        <v>6</v>
      </c>
      <c r="J17" s="90"/>
      <c r="K17" s="79">
        <f>IF(ISBLANK(F17),"",COUNTIF(F17:J17,"&gt;=0"))</f>
        <v>3</v>
      </c>
      <c r="L17" s="80">
        <f>IF(ISBLANK(F17),"",(IF(LEFT(F17,1)="-",1,0)+IF(LEFT(G17,1)="-",1,0)+IF(LEFT(H17,1)="-",1,0)+IF(LEFT(I17,1)="-",1,0)+IF(LEFT(J17,1)="-",1,0)))</f>
        <v>1</v>
      </c>
      <c r="M17" s="81">
        <f t="shared" si="0"/>
        <v>1</v>
      </c>
      <c r="N17" s="82">
        <f t="shared" si="0"/>
      </c>
      <c r="O17" s="43"/>
      <c r="Q17" s="46"/>
      <c r="R17" s="46"/>
    </row>
    <row r="18" spans="1:18" ht="18" customHeight="1">
      <c r="A18" s="43"/>
      <c r="B18" s="73" t="s">
        <v>43</v>
      </c>
      <c r="C18" s="75" t="str">
        <f>IF(C8&gt;"",C8&amp;" - "&amp;G9,"")</f>
        <v>Kemppinen, Sirpa - Pautamo, Ellen</v>
      </c>
      <c r="D18" s="74"/>
      <c r="E18" s="76"/>
      <c r="F18" s="91">
        <v>7</v>
      </c>
      <c r="G18" s="78">
        <v>6</v>
      </c>
      <c r="H18" s="78">
        <v>-9</v>
      </c>
      <c r="I18" s="78">
        <v>-8</v>
      </c>
      <c r="J18" s="77">
        <v>-8</v>
      </c>
      <c r="K18" s="79">
        <f>IF(ISBLANK(F18),"",COUNTIF(F18:J18,"&gt;=0"))</f>
        <v>2</v>
      </c>
      <c r="L18" s="80">
        <f>IF(ISBLANK(F18),"",(IF(LEFT(F18,1)="-",1,0)+IF(LEFT(G18,1)="-",1,0)+IF(LEFT(H18,1)="-",1,0)+IF(LEFT(I18,1)="-",1,0)+IF(LEFT(J18,1)="-",1,0)))</f>
        <v>3</v>
      </c>
      <c r="M18" s="81">
        <f t="shared" si="0"/>
      </c>
      <c r="N18" s="82">
        <f t="shared" si="0"/>
        <v>1</v>
      </c>
      <c r="O18" s="43"/>
      <c r="Q18" s="46"/>
      <c r="R18" s="46"/>
    </row>
    <row r="19" spans="1:18" ht="18" customHeight="1" thickBot="1">
      <c r="A19" s="43"/>
      <c r="B19" s="73" t="s">
        <v>44</v>
      </c>
      <c r="C19" s="75" t="str">
        <f>IF(C9&gt;"",C9&amp;" - "&amp;G8,"")</f>
        <v>Riikonen, Kirsi - Majava, Anne</v>
      </c>
      <c r="D19" s="74"/>
      <c r="E19" s="76"/>
      <c r="F19" s="77"/>
      <c r="G19" s="78"/>
      <c r="H19" s="77"/>
      <c r="I19" s="78"/>
      <c r="J19" s="78"/>
      <c r="K19" s="79">
        <f>IF(ISBLANK(F19),"",COUNTIF(F19:J19,"&gt;=0"))</f>
      </c>
      <c r="L19" s="92">
        <f>IF(ISBLANK(F19),"",(IF(LEFT(F19,1)="-",1,0)+IF(LEFT(G19,1)="-",1,0)+IF(LEFT(H19,1)="-",1,0)+IF(LEFT(I19,1)="-",1,0)+IF(LEFT(J19,1)="-",1,0)))</f>
      </c>
      <c r="M19" s="81">
        <f t="shared" si="0"/>
      </c>
      <c r="N19" s="82">
        <f t="shared" si="0"/>
      </c>
      <c r="O19" s="43"/>
      <c r="Q19" s="46"/>
      <c r="R19" s="46"/>
    </row>
    <row r="20" spans="1:18" ht="16.5" thickBot="1">
      <c r="A20" s="38"/>
      <c r="B20" s="40"/>
      <c r="C20" s="40"/>
      <c r="D20" s="40"/>
      <c r="E20" s="40"/>
      <c r="F20" s="40"/>
      <c r="G20" s="40"/>
      <c r="H20" s="40"/>
      <c r="I20" s="93" t="s">
        <v>45</v>
      </c>
      <c r="J20" s="94"/>
      <c r="K20" s="95">
        <f>IF(ISBLANK(D15),"",SUM(K15:K19))</f>
      </c>
      <c r="L20" s="96">
        <f>IF(ISBLANK(E15),"",SUM(L15:L19))</f>
      </c>
      <c r="M20" s="97">
        <f>IF(ISBLANK(F15),"",SUM(M15:M19))</f>
        <v>1</v>
      </c>
      <c r="N20" s="98">
        <f>IF(ISBLANK(F15),"",SUM(N15:N19))</f>
        <v>3</v>
      </c>
      <c r="O20" s="43"/>
      <c r="Q20" s="46"/>
      <c r="R20" s="46"/>
    </row>
    <row r="21" spans="1:18" ht="15">
      <c r="A21" s="38"/>
      <c r="B21" s="39" t="s">
        <v>46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51"/>
      <c r="Q21" s="46"/>
      <c r="R21" s="46"/>
    </row>
    <row r="22" spans="1:18" ht="15">
      <c r="A22" s="38"/>
      <c r="B22" s="99" t="s">
        <v>47</v>
      </c>
      <c r="C22" s="99"/>
      <c r="D22" s="99" t="s">
        <v>49</v>
      </c>
      <c r="E22" s="100"/>
      <c r="F22" s="99"/>
      <c r="G22" s="99" t="s">
        <v>48</v>
      </c>
      <c r="H22" s="100"/>
      <c r="I22" s="99"/>
      <c r="J22" s="3" t="s">
        <v>50</v>
      </c>
      <c r="K22" s="1"/>
      <c r="L22" s="40"/>
      <c r="M22" s="40"/>
      <c r="N22" s="40"/>
      <c r="O22" s="51"/>
      <c r="Q22" s="46"/>
      <c r="R22" s="46"/>
    </row>
    <row r="23" spans="1:18" ht="18.75" thickBot="1">
      <c r="A23" s="38"/>
      <c r="B23" s="40"/>
      <c r="C23" s="40"/>
      <c r="D23" s="40"/>
      <c r="E23" s="40"/>
      <c r="F23" s="40"/>
      <c r="G23" s="40"/>
      <c r="H23" s="40"/>
      <c r="I23" s="40"/>
      <c r="J23" s="168" t="str">
        <f>IF(M20=3,C7,IF(N20=3,G7,""))</f>
        <v>PT-75</v>
      </c>
      <c r="K23" s="169"/>
      <c r="L23" s="169"/>
      <c r="M23" s="169"/>
      <c r="N23" s="170"/>
      <c r="O23" s="43"/>
      <c r="Q23" s="46"/>
      <c r="R23" s="46"/>
    </row>
    <row r="24" spans="1:18" ht="18">
      <c r="A24" s="101"/>
      <c r="B24" s="102"/>
      <c r="C24" s="102"/>
      <c r="D24" s="102"/>
      <c r="E24" s="102"/>
      <c r="F24" s="102"/>
      <c r="G24" s="102"/>
      <c r="H24" s="102"/>
      <c r="I24" s="102"/>
      <c r="J24" s="103"/>
      <c r="K24" s="103"/>
      <c r="L24" s="103"/>
      <c r="M24" s="103"/>
      <c r="N24" s="103"/>
      <c r="O24" s="8"/>
      <c r="Q24" s="46"/>
      <c r="R24" s="46"/>
    </row>
    <row r="25" spans="2:18" ht="15">
      <c r="B25" s="104" t="s">
        <v>51</v>
      </c>
      <c r="Q25" s="46"/>
      <c r="R25" s="46"/>
    </row>
    <row r="26" spans="1:17" ht="15.75">
      <c r="A26" s="32"/>
      <c r="B26" s="33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Q26" s="37" t="s">
        <v>11</v>
      </c>
    </row>
    <row r="27" spans="1:17" ht="15.75">
      <c r="A27" s="38"/>
      <c r="B27" s="1"/>
      <c r="C27" s="39" t="s">
        <v>12</v>
      </c>
      <c r="D27" s="40"/>
      <c r="E27" s="40"/>
      <c r="F27" s="1"/>
      <c r="G27" s="41" t="s">
        <v>13</v>
      </c>
      <c r="H27" s="42"/>
      <c r="I27" s="171" t="s">
        <v>14</v>
      </c>
      <c r="J27" s="164"/>
      <c r="K27" s="164"/>
      <c r="L27" s="164"/>
      <c r="M27" s="164"/>
      <c r="N27" s="165"/>
      <c r="O27" s="43"/>
      <c r="Q27" s="37" t="s">
        <v>15</v>
      </c>
    </row>
    <row r="28" spans="1:18" ht="17.25" customHeight="1">
      <c r="A28" s="38"/>
      <c r="B28" s="44"/>
      <c r="C28" s="45" t="s">
        <v>16</v>
      </c>
      <c r="D28" s="40"/>
      <c r="E28" s="40"/>
      <c r="F28" s="1"/>
      <c r="G28" s="41" t="s">
        <v>17</v>
      </c>
      <c r="H28" s="42"/>
      <c r="I28" s="171"/>
      <c r="J28" s="164"/>
      <c r="K28" s="164"/>
      <c r="L28" s="164"/>
      <c r="M28" s="164"/>
      <c r="N28" s="165"/>
      <c r="O28" s="43"/>
      <c r="Q28" s="46"/>
      <c r="R28" s="46"/>
    </row>
    <row r="29" spans="1:18" ht="15">
      <c r="A29" s="38"/>
      <c r="B29" s="40"/>
      <c r="C29" s="47" t="s">
        <v>18</v>
      </c>
      <c r="D29" s="40"/>
      <c r="E29" s="40"/>
      <c r="F29" s="40"/>
      <c r="G29" s="41" t="s">
        <v>19</v>
      </c>
      <c r="H29" s="48"/>
      <c r="I29" s="171"/>
      <c r="J29" s="171"/>
      <c r="K29" s="171"/>
      <c r="L29" s="171"/>
      <c r="M29" s="171"/>
      <c r="N29" s="172"/>
      <c r="O29" s="43"/>
      <c r="Q29" s="46"/>
      <c r="R29" s="46"/>
    </row>
    <row r="30" spans="1:18" ht="15.75">
      <c r="A30" s="38"/>
      <c r="B30" s="40"/>
      <c r="C30" s="40"/>
      <c r="D30" s="40"/>
      <c r="E30" s="40"/>
      <c r="F30" s="40"/>
      <c r="G30" s="41" t="s">
        <v>20</v>
      </c>
      <c r="H30" s="42"/>
      <c r="I30" s="173"/>
      <c r="J30" s="174"/>
      <c r="K30" s="174"/>
      <c r="L30" s="49" t="s">
        <v>21</v>
      </c>
      <c r="M30" s="175"/>
      <c r="N30" s="172"/>
      <c r="O30" s="43"/>
      <c r="Q30" s="46"/>
      <c r="R30" s="46"/>
    </row>
    <row r="31" spans="1:18" ht="15">
      <c r="A31" s="38"/>
      <c r="B31" s="1"/>
      <c r="C31" s="50" t="s">
        <v>22</v>
      </c>
      <c r="D31" s="40"/>
      <c r="E31" s="40"/>
      <c r="F31" s="40"/>
      <c r="G31" s="50" t="s">
        <v>22</v>
      </c>
      <c r="H31" s="40"/>
      <c r="I31" s="40"/>
      <c r="J31" s="40"/>
      <c r="K31" s="40"/>
      <c r="L31" s="40"/>
      <c r="M31" s="40"/>
      <c r="N31" s="40"/>
      <c r="O31" s="51"/>
      <c r="Q31" s="46"/>
      <c r="R31" s="46"/>
    </row>
    <row r="32" spans="1:18" ht="15.75">
      <c r="A32" s="43"/>
      <c r="B32" s="52" t="s">
        <v>23</v>
      </c>
      <c r="C32" s="176" t="s">
        <v>2</v>
      </c>
      <c r="D32" s="177"/>
      <c r="E32" s="53"/>
      <c r="F32" s="54" t="s">
        <v>24</v>
      </c>
      <c r="G32" s="176" t="s">
        <v>57</v>
      </c>
      <c r="H32" s="178"/>
      <c r="I32" s="178"/>
      <c r="J32" s="178"/>
      <c r="K32" s="178"/>
      <c r="L32" s="178"/>
      <c r="M32" s="178"/>
      <c r="N32" s="179"/>
      <c r="O32" s="43"/>
      <c r="Q32" s="46"/>
      <c r="R32" s="46"/>
    </row>
    <row r="33" spans="1:18" ht="15">
      <c r="A33" s="43"/>
      <c r="B33" s="55" t="s">
        <v>25</v>
      </c>
      <c r="C33" s="162"/>
      <c r="D33" s="163"/>
      <c r="E33" s="56"/>
      <c r="F33" s="57" t="s">
        <v>26</v>
      </c>
      <c r="G33" s="162"/>
      <c r="H33" s="164"/>
      <c r="I33" s="164"/>
      <c r="J33" s="164"/>
      <c r="K33" s="164"/>
      <c r="L33" s="164"/>
      <c r="M33" s="164"/>
      <c r="N33" s="165"/>
      <c r="O33" s="43"/>
      <c r="Q33" s="46"/>
      <c r="R33" s="46"/>
    </row>
    <row r="34" spans="1:18" ht="15">
      <c r="A34" s="43"/>
      <c r="B34" s="58" t="s">
        <v>27</v>
      </c>
      <c r="C34" s="162"/>
      <c r="D34" s="163"/>
      <c r="E34" s="56"/>
      <c r="F34" s="59" t="s">
        <v>28</v>
      </c>
      <c r="G34" s="162"/>
      <c r="H34" s="164"/>
      <c r="I34" s="164"/>
      <c r="J34" s="164"/>
      <c r="K34" s="164"/>
      <c r="L34" s="164"/>
      <c r="M34" s="164"/>
      <c r="N34" s="165"/>
      <c r="O34" s="43"/>
      <c r="Q34" s="46"/>
      <c r="R34" s="46"/>
    </row>
    <row r="35" spans="1:18" ht="15">
      <c r="A35" s="38"/>
      <c r="B35" s="60" t="s">
        <v>29</v>
      </c>
      <c r="C35" s="61"/>
      <c r="D35" s="62"/>
      <c r="E35" s="63"/>
      <c r="F35" s="60" t="s">
        <v>29</v>
      </c>
      <c r="G35" s="64"/>
      <c r="H35" s="64"/>
      <c r="I35" s="64"/>
      <c r="J35" s="64"/>
      <c r="K35" s="64"/>
      <c r="L35" s="64"/>
      <c r="M35" s="64"/>
      <c r="N35" s="64"/>
      <c r="O35" s="51"/>
      <c r="Q35" s="46"/>
      <c r="R35" s="46"/>
    </row>
    <row r="36" spans="1:18" ht="15">
      <c r="A36" s="43"/>
      <c r="B36" s="55"/>
      <c r="C36" s="162"/>
      <c r="D36" s="163"/>
      <c r="E36" s="56"/>
      <c r="F36" s="57"/>
      <c r="G36" s="162"/>
      <c r="H36" s="164"/>
      <c r="I36" s="164"/>
      <c r="J36" s="164"/>
      <c r="K36" s="164"/>
      <c r="L36" s="164"/>
      <c r="M36" s="164"/>
      <c r="N36" s="165"/>
      <c r="O36" s="43"/>
      <c r="Q36" s="46"/>
      <c r="R36" s="46"/>
    </row>
    <row r="37" spans="1:18" ht="15">
      <c r="A37" s="43"/>
      <c r="B37" s="65"/>
      <c r="C37" s="162"/>
      <c r="D37" s="163"/>
      <c r="E37" s="56"/>
      <c r="F37" s="66"/>
      <c r="G37" s="162"/>
      <c r="H37" s="164"/>
      <c r="I37" s="164"/>
      <c r="J37" s="164"/>
      <c r="K37" s="164"/>
      <c r="L37" s="164"/>
      <c r="M37" s="164"/>
      <c r="N37" s="165"/>
      <c r="O37" s="43"/>
      <c r="Q37" s="46"/>
      <c r="R37" s="46"/>
    </row>
    <row r="38" spans="1:18" ht="15.75">
      <c r="A38" s="38"/>
      <c r="B38" s="40"/>
      <c r="C38" s="40"/>
      <c r="D38" s="40"/>
      <c r="E38" s="40"/>
      <c r="F38" s="67" t="s">
        <v>30</v>
      </c>
      <c r="G38" s="50"/>
      <c r="H38" s="50"/>
      <c r="I38" s="50"/>
      <c r="J38" s="40"/>
      <c r="K38" s="40"/>
      <c r="L38" s="40"/>
      <c r="M38" s="68"/>
      <c r="N38" s="1"/>
      <c r="O38" s="51"/>
      <c r="Q38" s="46"/>
      <c r="R38" s="46"/>
    </row>
    <row r="39" spans="1:18" ht="15">
      <c r="A39" s="38"/>
      <c r="B39" s="69" t="s">
        <v>31</v>
      </c>
      <c r="C39" s="40"/>
      <c r="D39" s="40"/>
      <c r="E39" s="40"/>
      <c r="F39" s="70" t="s">
        <v>32</v>
      </c>
      <c r="G39" s="70" t="s">
        <v>33</v>
      </c>
      <c r="H39" s="70" t="s">
        <v>34</v>
      </c>
      <c r="I39" s="70" t="s">
        <v>35</v>
      </c>
      <c r="J39" s="70" t="s">
        <v>36</v>
      </c>
      <c r="K39" s="166" t="s">
        <v>37</v>
      </c>
      <c r="L39" s="167"/>
      <c r="M39" s="71" t="s">
        <v>38</v>
      </c>
      <c r="N39" s="72" t="s">
        <v>39</v>
      </c>
      <c r="O39" s="43"/>
      <c r="R39" s="46"/>
    </row>
    <row r="40" spans="1:18" ht="18" customHeight="1">
      <c r="A40" s="43"/>
      <c r="B40" s="73" t="s">
        <v>40</v>
      </c>
      <c r="C40" s="74">
        <f>IF(C33&gt;"",C33&amp;" - "&amp;G33,"")</f>
      </c>
      <c r="D40" s="75"/>
      <c r="E40" s="76"/>
      <c r="F40" s="78"/>
      <c r="G40" s="78"/>
      <c r="H40" s="78"/>
      <c r="I40" s="78"/>
      <c r="J40" s="78"/>
      <c r="K40" s="79"/>
      <c r="L40" s="80"/>
      <c r="M40" s="81"/>
      <c r="N40" s="82"/>
      <c r="O40" s="43"/>
      <c r="Q40" s="46"/>
      <c r="R40" s="46"/>
    </row>
    <row r="41" spans="1:18" ht="18" customHeight="1">
      <c r="A41" s="43"/>
      <c r="B41" s="73" t="s">
        <v>41</v>
      </c>
      <c r="C41" s="75">
        <f>IF(C34&gt;"",C34&amp;" - "&amp;G34,"")</f>
      </c>
      <c r="D41" s="74"/>
      <c r="E41" s="76"/>
      <c r="F41" s="83"/>
      <c r="G41" s="78"/>
      <c r="H41" s="77"/>
      <c r="I41" s="77"/>
      <c r="J41" s="78"/>
      <c r="K41" s="79"/>
      <c r="L41" s="80"/>
      <c r="M41" s="81"/>
      <c r="N41" s="82"/>
      <c r="O41" s="43"/>
      <c r="Q41" s="46"/>
      <c r="R41" s="46"/>
    </row>
    <row r="42" spans="1:18" ht="18" customHeight="1">
      <c r="A42" s="43"/>
      <c r="B42" s="84" t="s">
        <v>42</v>
      </c>
      <c r="C42" s="85">
        <f>IF(C36&gt;"",C36&amp;" / "&amp;C37,"")</f>
      </c>
      <c r="D42" s="86">
        <f>IF(G36&gt;"",G36&amp;" / "&amp;G37,"")</f>
      </c>
      <c r="E42" s="87"/>
      <c r="F42" s="88"/>
      <c r="G42" s="105"/>
      <c r="H42" s="90"/>
      <c r="I42" s="90"/>
      <c r="J42" s="90"/>
      <c r="K42" s="79"/>
      <c r="L42" s="80"/>
      <c r="M42" s="81"/>
      <c r="N42" s="82"/>
      <c r="O42" s="43"/>
      <c r="Q42" s="46"/>
      <c r="R42" s="46"/>
    </row>
    <row r="43" spans="1:18" ht="18" customHeight="1">
      <c r="A43" s="43"/>
      <c r="B43" s="73" t="s">
        <v>43</v>
      </c>
      <c r="C43" s="75">
        <f>IF(C33&gt;"",C33&amp;" - "&amp;G34,"")</f>
      </c>
      <c r="D43" s="74"/>
      <c r="E43" s="76"/>
      <c r="F43" s="91"/>
      <c r="G43" s="78"/>
      <c r="H43" s="78"/>
      <c r="I43" s="78"/>
      <c r="J43" s="77"/>
      <c r="K43" s="79"/>
      <c r="L43" s="80"/>
      <c r="M43" s="81"/>
      <c r="N43" s="82"/>
      <c r="O43" s="43"/>
      <c r="Q43" s="46"/>
      <c r="R43" s="46"/>
    </row>
    <row r="44" spans="1:18" ht="18" customHeight="1" thickBot="1">
      <c r="A44" s="43"/>
      <c r="B44" s="73" t="s">
        <v>44</v>
      </c>
      <c r="C44" s="75">
        <f>IF(C34&gt;"",C34&amp;" - "&amp;G33,"")</f>
      </c>
      <c r="D44" s="74"/>
      <c r="E44" s="76"/>
      <c r="F44" s="77"/>
      <c r="G44" s="78"/>
      <c r="H44" s="77"/>
      <c r="I44" s="78"/>
      <c r="J44" s="78"/>
      <c r="K44" s="79">
        <f>IF(ISBLANK(F44),"",COUNTIF(F44:J44,"&gt;=0"))</f>
      </c>
      <c r="L44" s="92">
        <f>IF(ISBLANK(F44),"",(IF(LEFT(F44,1)="-",1,0)+IF(LEFT(G44,1)="-",1,0)+IF(LEFT(H44,1)="-",1,0)+IF(LEFT(I44,1)="-",1,0)+IF(LEFT(J44,1)="-",1,0)))</f>
      </c>
      <c r="M44" s="81">
        <f>IF(K44=3,1,"")</f>
      </c>
      <c r="N44" s="82">
        <f>IF(L44=3,1,"")</f>
      </c>
      <c r="O44" s="43"/>
      <c r="Q44" s="46"/>
      <c r="R44" s="46"/>
    </row>
    <row r="45" spans="1:18" ht="16.5" thickBot="1">
      <c r="A45" s="38"/>
      <c r="B45" s="40"/>
      <c r="C45" s="40"/>
      <c r="D45" s="40"/>
      <c r="E45" s="40"/>
      <c r="F45" s="40"/>
      <c r="G45" s="40"/>
      <c r="H45" s="40"/>
      <c r="I45" s="93" t="s">
        <v>45</v>
      </c>
      <c r="J45" s="94"/>
      <c r="K45" s="95">
        <f>IF(ISBLANK(D40),"",SUM(K40:K44))</f>
      </c>
      <c r="L45" s="96">
        <f>IF(ISBLANK(E40),"",SUM(L40:L44))</f>
      </c>
      <c r="M45" s="97">
        <f>IF(ISBLANK(F40),"",SUM(M40:M44))</f>
      </c>
      <c r="N45" s="98">
        <f>IF(ISBLANK(F40),"",SUM(N40:N44))</f>
      </c>
      <c r="O45" s="43"/>
      <c r="Q45" s="46"/>
      <c r="R45" s="46"/>
    </row>
    <row r="46" spans="1:18" ht="15">
      <c r="A46" s="38"/>
      <c r="B46" s="39" t="s">
        <v>46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51"/>
      <c r="Q46" s="46"/>
      <c r="R46" s="46"/>
    </row>
    <row r="47" spans="1:18" ht="15">
      <c r="A47" s="38"/>
      <c r="B47" s="99" t="s">
        <v>47</v>
      </c>
      <c r="C47" s="99"/>
      <c r="D47" s="99" t="s">
        <v>49</v>
      </c>
      <c r="E47" s="100"/>
      <c r="F47" s="99"/>
      <c r="G47" s="99" t="s">
        <v>48</v>
      </c>
      <c r="H47" s="100"/>
      <c r="I47" s="99"/>
      <c r="J47" s="3" t="s">
        <v>50</v>
      </c>
      <c r="K47" s="1"/>
      <c r="L47" s="40"/>
      <c r="M47" s="40"/>
      <c r="N47" s="40"/>
      <c r="O47" s="51"/>
      <c r="Q47" s="46"/>
      <c r="R47" s="46"/>
    </row>
    <row r="48" spans="1:18" ht="18.75" thickBot="1">
      <c r="A48" s="38"/>
      <c r="B48" s="40"/>
      <c r="C48" s="40"/>
      <c r="D48" s="40"/>
      <c r="E48" s="40"/>
      <c r="F48" s="40"/>
      <c r="G48" s="40"/>
      <c r="H48" s="40"/>
      <c r="I48" s="40"/>
      <c r="J48" s="168">
        <f>IF(M45=3,C32,IF(N45=3,G32,""))</f>
      </c>
      <c r="K48" s="169"/>
      <c r="L48" s="169"/>
      <c r="M48" s="169"/>
      <c r="N48" s="170"/>
      <c r="O48" s="43"/>
      <c r="Q48" s="46"/>
      <c r="R48" s="46"/>
    </row>
    <row r="49" spans="1:18" ht="18">
      <c r="A49" s="101"/>
      <c r="B49" s="102"/>
      <c r="C49" s="102"/>
      <c r="D49" s="102"/>
      <c r="E49" s="102"/>
      <c r="F49" s="102"/>
      <c r="G49" s="102"/>
      <c r="H49" s="102"/>
      <c r="I49" s="102"/>
      <c r="J49" s="103"/>
      <c r="K49" s="103"/>
      <c r="L49" s="103"/>
      <c r="M49" s="103"/>
      <c r="N49" s="103"/>
      <c r="O49" s="8"/>
      <c r="Q49" s="46"/>
      <c r="R49" s="46"/>
    </row>
    <row r="50" spans="2:18" ht="15">
      <c r="B50" s="104" t="s">
        <v>51</v>
      </c>
      <c r="Q50" s="46"/>
      <c r="R50" s="46"/>
    </row>
    <row r="51" spans="1:17" ht="15.75">
      <c r="A51" s="32"/>
      <c r="B51" s="33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6"/>
      <c r="Q51" s="37" t="s">
        <v>11</v>
      </c>
    </row>
    <row r="52" spans="1:17" ht="15.75">
      <c r="A52" s="38"/>
      <c r="B52" s="1"/>
      <c r="C52" s="39" t="s">
        <v>12</v>
      </c>
      <c r="D52" s="40"/>
      <c r="E52" s="40"/>
      <c r="F52" s="1"/>
      <c r="G52" s="41" t="s">
        <v>13</v>
      </c>
      <c r="H52" s="42"/>
      <c r="I52" s="171" t="s">
        <v>14</v>
      </c>
      <c r="J52" s="164"/>
      <c r="K52" s="164"/>
      <c r="L52" s="164"/>
      <c r="M52" s="164"/>
      <c r="N52" s="165"/>
      <c r="O52" s="43"/>
      <c r="Q52" s="37" t="s">
        <v>15</v>
      </c>
    </row>
    <row r="53" spans="1:18" ht="17.25" customHeight="1">
      <c r="A53" s="38"/>
      <c r="B53" s="44"/>
      <c r="C53" s="45" t="s">
        <v>16</v>
      </c>
      <c r="D53" s="40"/>
      <c r="E53" s="40"/>
      <c r="F53" s="1"/>
      <c r="G53" s="41" t="s">
        <v>17</v>
      </c>
      <c r="H53" s="42"/>
      <c r="I53" s="171"/>
      <c r="J53" s="164"/>
      <c r="K53" s="164"/>
      <c r="L53" s="164"/>
      <c r="M53" s="164"/>
      <c r="N53" s="165"/>
      <c r="O53" s="43"/>
      <c r="Q53" s="46"/>
      <c r="R53" s="46"/>
    </row>
    <row r="54" spans="1:18" ht="15">
      <c r="A54" s="38"/>
      <c r="B54" s="40"/>
      <c r="C54" s="47" t="s">
        <v>18</v>
      </c>
      <c r="D54" s="40"/>
      <c r="E54" s="40"/>
      <c r="F54" s="40"/>
      <c r="G54" s="41" t="s">
        <v>19</v>
      </c>
      <c r="H54" s="48"/>
      <c r="I54" s="171"/>
      <c r="J54" s="171"/>
      <c r="K54" s="171"/>
      <c r="L54" s="171"/>
      <c r="M54" s="171"/>
      <c r="N54" s="172"/>
      <c r="O54" s="43"/>
      <c r="Q54" s="46"/>
      <c r="R54" s="46"/>
    </row>
    <row r="55" spans="1:18" ht="15.75">
      <c r="A55" s="38"/>
      <c r="B55" s="40"/>
      <c r="C55" s="40"/>
      <c r="D55" s="40"/>
      <c r="E55" s="40"/>
      <c r="F55" s="40"/>
      <c r="G55" s="41" t="s">
        <v>20</v>
      </c>
      <c r="H55" s="42"/>
      <c r="I55" s="173"/>
      <c r="J55" s="174"/>
      <c r="K55" s="174"/>
      <c r="L55" s="49" t="s">
        <v>21</v>
      </c>
      <c r="M55" s="175"/>
      <c r="N55" s="172"/>
      <c r="O55" s="43"/>
      <c r="Q55" s="46"/>
      <c r="R55" s="46"/>
    </row>
    <row r="56" spans="1:18" ht="15">
      <c r="A56" s="38"/>
      <c r="B56" s="1"/>
      <c r="C56" s="50" t="s">
        <v>22</v>
      </c>
      <c r="D56" s="40"/>
      <c r="E56" s="40"/>
      <c r="F56" s="40"/>
      <c r="G56" s="50" t="s">
        <v>22</v>
      </c>
      <c r="H56" s="40"/>
      <c r="I56" s="40"/>
      <c r="J56" s="40"/>
      <c r="K56" s="40"/>
      <c r="L56" s="40"/>
      <c r="M56" s="40"/>
      <c r="N56" s="40"/>
      <c r="O56" s="51"/>
      <c r="Q56" s="46"/>
      <c r="R56" s="46"/>
    </row>
    <row r="57" spans="1:18" ht="15.75">
      <c r="A57" s="43"/>
      <c r="B57" s="52" t="s">
        <v>23</v>
      </c>
      <c r="C57" s="176"/>
      <c r="D57" s="177"/>
      <c r="E57" s="53"/>
      <c r="F57" s="54" t="s">
        <v>24</v>
      </c>
      <c r="G57" s="176"/>
      <c r="H57" s="178"/>
      <c r="I57" s="178"/>
      <c r="J57" s="178"/>
      <c r="K57" s="178"/>
      <c r="L57" s="178"/>
      <c r="M57" s="178"/>
      <c r="N57" s="179"/>
      <c r="O57" s="43"/>
      <c r="Q57" s="46"/>
      <c r="R57" s="46"/>
    </row>
    <row r="58" spans="1:18" ht="15">
      <c r="A58" s="43"/>
      <c r="B58" s="55" t="s">
        <v>25</v>
      </c>
      <c r="C58" s="162"/>
      <c r="D58" s="163"/>
      <c r="E58" s="56"/>
      <c r="F58" s="57" t="s">
        <v>26</v>
      </c>
      <c r="G58" s="162"/>
      <c r="H58" s="164"/>
      <c r="I58" s="164"/>
      <c r="J58" s="164"/>
      <c r="K58" s="164"/>
      <c r="L58" s="164"/>
      <c r="M58" s="164"/>
      <c r="N58" s="165"/>
      <c r="O58" s="43"/>
      <c r="Q58" s="46"/>
      <c r="R58" s="46"/>
    </row>
    <row r="59" spans="1:18" ht="15">
      <c r="A59" s="43"/>
      <c r="B59" s="58" t="s">
        <v>27</v>
      </c>
      <c r="C59" s="162"/>
      <c r="D59" s="163"/>
      <c r="E59" s="56"/>
      <c r="F59" s="59" t="s">
        <v>28</v>
      </c>
      <c r="G59" s="162"/>
      <c r="H59" s="164"/>
      <c r="I59" s="164"/>
      <c r="J59" s="164"/>
      <c r="K59" s="164"/>
      <c r="L59" s="164"/>
      <c r="M59" s="164"/>
      <c r="N59" s="165"/>
      <c r="O59" s="43"/>
      <c r="Q59" s="46"/>
      <c r="R59" s="46"/>
    </row>
    <row r="60" spans="1:18" ht="15">
      <c r="A60" s="38"/>
      <c r="B60" s="60" t="s">
        <v>29</v>
      </c>
      <c r="C60" s="61"/>
      <c r="D60" s="62"/>
      <c r="E60" s="63"/>
      <c r="F60" s="60" t="s">
        <v>29</v>
      </c>
      <c r="G60" s="64"/>
      <c r="H60" s="64"/>
      <c r="I60" s="64"/>
      <c r="J60" s="64"/>
      <c r="K60" s="64"/>
      <c r="L60" s="64"/>
      <c r="M60" s="64"/>
      <c r="N60" s="64"/>
      <c r="O60" s="51"/>
      <c r="Q60" s="46"/>
      <c r="R60" s="46"/>
    </row>
    <row r="61" spans="1:18" ht="15">
      <c r="A61" s="43"/>
      <c r="B61" s="55"/>
      <c r="C61" s="162"/>
      <c r="D61" s="163"/>
      <c r="E61" s="56"/>
      <c r="F61" s="57"/>
      <c r="G61" s="162"/>
      <c r="H61" s="164"/>
      <c r="I61" s="164"/>
      <c r="J61" s="164"/>
      <c r="K61" s="164"/>
      <c r="L61" s="164"/>
      <c r="M61" s="164"/>
      <c r="N61" s="165"/>
      <c r="O61" s="43"/>
      <c r="Q61" s="46"/>
      <c r="R61" s="46"/>
    </row>
    <row r="62" spans="1:18" ht="15">
      <c r="A62" s="43"/>
      <c r="B62" s="65"/>
      <c r="C62" s="162"/>
      <c r="D62" s="163"/>
      <c r="E62" s="56"/>
      <c r="F62" s="66"/>
      <c r="G62" s="162"/>
      <c r="H62" s="164"/>
      <c r="I62" s="164"/>
      <c r="J62" s="164"/>
      <c r="K62" s="164"/>
      <c r="L62" s="164"/>
      <c r="M62" s="164"/>
      <c r="N62" s="165"/>
      <c r="O62" s="43"/>
      <c r="Q62" s="46"/>
      <c r="R62" s="46"/>
    </row>
    <row r="63" spans="1:18" ht="15.75">
      <c r="A63" s="38"/>
      <c r="B63" s="40"/>
      <c r="C63" s="40"/>
      <c r="D63" s="40"/>
      <c r="E63" s="40"/>
      <c r="F63" s="67" t="s">
        <v>30</v>
      </c>
      <c r="G63" s="50"/>
      <c r="H63" s="50"/>
      <c r="I63" s="50"/>
      <c r="J63" s="40"/>
      <c r="K63" s="40"/>
      <c r="L63" s="40"/>
      <c r="M63" s="68"/>
      <c r="N63" s="1"/>
      <c r="O63" s="51"/>
      <c r="Q63" s="46"/>
      <c r="R63" s="46"/>
    </row>
    <row r="64" spans="1:18" ht="15">
      <c r="A64" s="38"/>
      <c r="B64" s="69" t="s">
        <v>31</v>
      </c>
      <c r="C64" s="40"/>
      <c r="D64" s="40"/>
      <c r="E64" s="40"/>
      <c r="F64" s="70" t="s">
        <v>32</v>
      </c>
      <c r="G64" s="70" t="s">
        <v>33</v>
      </c>
      <c r="H64" s="70" t="s">
        <v>34</v>
      </c>
      <c r="I64" s="70" t="s">
        <v>35</v>
      </c>
      <c r="J64" s="70" t="s">
        <v>36</v>
      </c>
      <c r="K64" s="166" t="s">
        <v>37</v>
      </c>
      <c r="L64" s="167"/>
      <c r="M64" s="71" t="s">
        <v>38</v>
      </c>
      <c r="N64" s="72" t="s">
        <v>39</v>
      </c>
      <c r="O64" s="43"/>
      <c r="R64" s="46"/>
    </row>
    <row r="65" spans="1:18" ht="18" customHeight="1">
      <c r="A65" s="43"/>
      <c r="B65" s="73" t="s">
        <v>40</v>
      </c>
      <c r="C65" s="74">
        <f>IF(C58&gt;"",C58&amp;" - "&amp;G58,"")</f>
      </c>
      <c r="D65" s="75"/>
      <c r="E65" s="76"/>
      <c r="F65" s="78"/>
      <c r="G65" s="78"/>
      <c r="H65" s="78"/>
      <c r="I65" s="78"/>
      <c r="J65" s="78"/>
      <c r="K65" s="79"/>
      <c r="L65" s="80"/>
      <c r="M65" s="81"/>
      <c r="N65" s="82">
        <f>IF(L65=3,1,"")</f>
      </c>
      <c r="O65" s="43"/>
      <c r="Q65" s="46"/>
      <c r="R65" s="46"/>
    </row>
    <row r="66" spans="1:18" ht="18" customHeight="1">
      <c r="A66" s="43"/>
      <c r="B66" s="73" t="s">
        <v>41</v>
      </c>
      <c r="C66" s="75">
        <f>IF(C59&gt;"",C59&amp;" - "&amp;G59,"")</f>
      </c>
      <c r="D66" s="74"/>
      <c r="E66" s="76"/>
      <c r="F66" s="83"/>
      <c r="G66" s="77"/>
      <c r="H66" s="78"/>
      <c r="I66" s="78"/>
      <c r="J66" s="78"/>
      <c r="K66" s="79"/>
      <c r="L66" s="80"/>
      <c r="M66" s="81"/>
      <c r="N66" s="82">
        <f>IF(L66=3,1,"")</f>
      </c>
      <c r="O66" s="43"/>
      <c r="Q66" s="46"/>
      <c r="R66" s="46"/>
    </row>
    <row r="67" spans="1:18" ht="18" customHeight="1">
      <c r="A67" s="43"/>
      <c r="B67" s="84" t="s">
        <v>42</v>
      </c>
      <c r="C67" s="85">
        <f>IF(C61&gt;"",C61&amp;" / "&amp;C62,"")</f>
      </c>
      <c r="D67" s="86">
        <f>IF(G61&gt;"",G61&amp;" / "&amp;G62,"")</f>
      </c>
      <c r="E67" s="87"/>
      <c r="F67" s="88"/>
      <c r="G67" s="105"/>
      <c r="H67" s="90"/>
      <c r="I67" s="90"/>
      <c r="J67" s="90"/>
      <c r="K67" s="79"/>
      <c r="L67" s="80"/>
      <c r="M67" s="81"/>
      <c r="N67" s="82">
        <f>IF(L67=3,1,"")</f>
      </c>
      <c r="O67" s="43"/>
      <c r="Q67" s="46"/>
      <c r="R67" s="46"/>
    </row>
    <row r="68" spans="1:18" ht="18" customHeight="1">
      <c r="A68" s="43"/>
      <c r="B68" s="73" t="s">
        <v>43</v>
      </c>
      <c r="C68" s="75">
        <f>IF(C58&gt;"",C58&amp;" - "&amp;G59,"")</f>
      </c>
      <c r="D68" s="74"/>
      <c r="E68" s="76"/>
      <c r="F68" s="91"/>
      <c r="G68" s="78"/>
      <c r="H68" s="78"/>
      <c r="I68" s="78"/>
      <c r="J68" s="77"/>
      <c r="K68" s="79">
        <f>IF(ISBLANK(F68),"",COUNTIF(F68:J68,"&gt;=0"))</f>
      </c>
      <c r="L68" s="80">
        <f>IF(ISBLANK(F68),"",(IF(LEFT(F68,1)="-",1,0)+IF(LEFT(G68,1)="-",1,0)+IF(LEFT(H68,1)="-",1,0)+IF(LEFT(I68,1)="-",1,0)+IF(LEFT(J68,1)="-",1,0)))</f>
      </c>
      <c r="M68" s="81">
        <f>IF(K68=3,1,"")</f>
      </c>
      <c r="N68" s="82">
        <f>IF(L68=3,1,"")</f>
      </c>
      <c r="O68" s="43"/>
      <c r="Q68" s="46"/>
      <c r="R68" s="46"/>
    </row>
    <row r="69" spans="1:18" ht="18" customHeight="1" thickBot="1">
      <c r="A69" s="43"/>
      <c r="B69" s="73" t="s">
        <v>44</v>
      </c>
      <c r="C69" s="75">
        <f>IF(C59&gt;"",C59&amp;" - "&amp;G58,"")</f>
      </c>
      <c r="D69" s="74"/>
      <c r="E69" s="76"/>
      <c r="F69" s="77"/>
      <c r="G69" s="78"/>
      <c r="H69" s="77"/>
      <c r="I69" s="78"/>
      <c r="J69" s="78"/>
      <c r="K69" s="79">
        <f>IF(ISBLANK(F69),"",COUNTIF(F69:J69,"&gt;=0"))</f>
      </c>
      <c r="L69" s="92">
        <f>IF(ISBLANK(F69),"",(IF(LEFT(F69,1)="-",1,0)+IF(LEFT(G69,1)="-",1,0)+IF(LEFT(H69,1)="-",1,0)+IF(LEFT(I69,1)="-",1,0)+IF(LEFT(J69,1)="-",1,0)))</f>
      </c>
      <c r="M69" s="81">
        <f>IF(K69=3,1,"")</f>
      </c>
      <c r="N69" s="82">
        <f>IF(L69=3,1,"")</f>
      </c>
      <c r="O69" s="43"/>
      <c r="Q69" s="46"/>
      <c r="R69" s="46"/>
    </row>
    <row r="70" spans="1:18" ht="16.5" thickBot="1">
      <c r="A70" s="38"/>
      <c r="B70" s="40"/>
      <c r="C70" s="40"/>
      <c r="D70" s="40"/>
      <c r="E70" s="40"/>
      <c r="F70" s="40"/>
      <c r="G70" s="40"/>
      <c r="H70" s="40"/>
      <c r="I70" s="93" t="s">
        <v>45</v>
      </c>
      <c r="J70" s="94"/>
      <c r="K70" s="95">
        <f>IF(ISBLANK(D65),"",SUM(K65:K69))</f>
      </c>
      <c r="L70" s="96">
        <f>IF(ISBLANK(E65),"",SUM(L65:L69))</f>
      </c>
      <c r="M70" s="97">
        <f>IF(ISBLANK(F65),"",SUM(M65:M69))</f>
      </c>
      <c r="N70" s="98">
        <f>IF(ISBLANK(F65),"",SUM(N65:N69))</f>
      </c>
      <c r="O70" s="43"/>
      <c r="Q70" s="46"/>
      <c r="R70" s="46"/>
    </row>
    <row r="71" spans="1:18" ht="15">
      <c r="A71" s="38"/>
      <c r="B71" s="39" t="s">
        <v>46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51"/>
      <c r="Q71" s="46"/>
      <c r="R71" s="46"/>
    </row>
    <row r="72" spans="1:18" ht="15">
      <c r="A72" s="38"/>
      <c r="B72" s="99" t="s">
        <v>47</v>
      </c>
      <c r="C72" s="99"/>
      <c r="D72" s="99" t="s">
        <v>49</v>
      </c>
      <c r="E72" s="100"/>
      <c r="F72" s="99"/>
      <c r="G72" s="99" t="s">
        <v>48</v>
      </c>
      <c r="H72" s="100"/>
      <c r="I72" s="99"/>
      <c r="J72" s="3" t="s">
        <v>50</v>
      </c>
      <c r="K72" s="1"/>
      <c r="L72" s="40"/>
      <c r="M72" s="40"/>
      <c r="N72" s="40"/>
      <c r="O72" s="51"/>
      <c r="Q72" s="46"/>
      <c r="R72" s="46"/>
    </row>
    <row r="73" spans="1:18" ht="18.75" thickBot="1">
      <c r="A73" s="38"/>
      <c r="B73" s="40"/>
      <c r="C73" s="40"/>
      <c r="D73" s="40"/>
      <c r="E73" s="40"/>
      <c r="F73" s="40"/>
      <c r="G73" s="40"/>
      <c r="H73" s="40"/>
      <c r="I73" s="40"/>
      <c r="J73" s="168">
        <f>IF(M70=3,C57,IF(N70=3,G57,""))</f>
      </c>
      <c r="K73" s="169"/>
      <c r="L73" s="169"/>
      <c r="M73" s="169"/>
      <c r="N73" s="170"/>
      <c r="O73" s="43"/>
      <c r="Q73" s="46"/>
      <c r="R73" s="46"/>
    </row>
    <row r="74" spans="1:18" ht="18">
      <c r="A74" s="101"/>
      <c r="B74" s="102"/>
      <c r="C74" s="102"/>
      <c r="D74" s="102"/>
      <c r="E74" s="102"/>
      <c r="F74" s="102"/>
      <c r="G74" s="102"/>
      <c r="H74" s="102"/>
      <c r="I74" s="102"/>
      <c r="J74" s="103"/>
      <c r="K74" s="103"/>
      <c r="L74" s="103"/>
      <c r="M74" s="103"/>
      <c r="N74" s="103"/>
      <c r="O74" s="8"/>
      <c r="Q74" s="46"/>
      <c r="R74" s="46"/>
    </row>
    <row r="75" spans="2:18" ht="15">
      <c r="B75" s="104" t="s">
        <v>51</v>
      </c>
      <c r="Q75" s="46"/>
      <c r="R75" s="46"/>
    </row>
    <row r="78" ht="17.25" customHeight="1"/>
    <row r="90" ht="18" customHeight="1"/>
    <row r="91" ht="18" customHeight="1"/>
    <row r="92" ht="18" customHeight="1"/>
    <row r="93" ht="18" customHeight="1"/>
    <row r="94" ht="18" customHeight="1"/>
    <row r="103" ht="17.25" customHeight="1"/>
    <row r="115" ht="18" customHeight="1"/>
    <row r="116" ht="18" customHeight="1"/>
    <row r="117" ht="18" customHeight="1"/>
    <row r="118" ht="18" customHeight="1"/>
    <row r="119" ht="18" customHeight="1"/>
    <row r="128" ht="17.25" customHeight="1"/>
    <row r="140" ht="18" customHeight="1"/>
    <row r="141" ht="18" customHeight="1"/>
    <row r="142" ht="18" customHeight="1"/>
    <row r="143" ht="18" customHeight="1"/>
    <row r="144" ht="18" customHeight="1"/>
    <row r="153" ht="17.25" customHeight="1"/>
    <row r="165" ht="18" customHeight="1"/>
    <row r="166" ht="18" customHeight="1"/>
    <row r="167" ht="18" customHeight="1"/>
    <row r="168" ht="18" customHeight="1"/>
    <row r="169" ht="18" customHeight="1"/>
    <row r="178" ht="17.25" customHeight="1"/>
    <row r="190" ht="18" customHeight="1"/>
    <row r="191" ht="18" customHeight="1"/>
    <row r="192" ht="18" customHeight="1"/>
    <row r="193" ht="18" customHeight="1"/>
    <row r="194" ht="18" customHeight="1"/>
    <row r="203" ht="17.25" customHeight="1"/>
    <row r="215" ht="18" customHeight="1"/>
    <row r="216" ht="18" customHeight="1"/>
    <row r="217" ht="18" customHeight="1"/>
    <row r="218" ht="18" customHeight="1"/>
    <row r="219" ht="18" customHeight="1"/>
    <row r="228" ht="17.25" customHeight="1"/>
    <row r="240" ht="18" customHeight="1"/>
    <row r="241" ht="18" customHeight="1"/>
    <row r="242" ht="18" customHeight="1"/>
    <row r="243" ht="18" customHeight="1"/>
    <row r="244" ht="18" customHeight="1"/>
    <row r="253" ht="17.25" customHeight="1"/>
    <row r="265" ht="18" customHeight="1"/>
    <row r="266" ht="18" customHeight="1"/>
    <row r="267" ht="18" customHeight="1"/>
    <row r="268" ht="18" customHeight="1"/>
    <row r="269" ht="18" customHeight="1"/>
  </sheetData>
  <sheetProtection/>
  <mergeCells count="51">
    <mergeCell ref="I2:N2"/>
    <mergeCell ref="I3:N3"/>
    <mergeCell ref="I4:N4"/>
    <mergeCell ref="I5:K5"/>
    <mergeCell ref="M5:N5"/>
    <mergeCell ref="C7:D7"/>
    <mergeCell ref="G7:N7"/>
    <mergeCell ref="C8:D8"/>
    <mergeCell ref="G8:N8"/>
    <mergeCell ref="C9:D9"/>
    <mergeCell ref="G9:N9"/>
    <mergeCell ref="C11:D11"/>
    <mergeCell ref="G11:N11"/>
    <mergeCell ref="C12:D12"/>
    <mergeCell ref="G12:N12"/>
    <mergeCell ref="K14:L14"/>
    <mergeCell ref="J23:N23"/>
    <mergeCell ref="I27:N27"/>
    <mergeCell ref="I28:N28"/>
    <mergeCell ref="I29:N29"/>
    <mergeCell ref="I30:K30"/>
    <mergeCell ref="M30:N30"/>
    <mergeCell ref="C32:D32"/>
    <mergeCell ref="G32:N32"/>
    <mergeCell ref="C33:D33"/>
    <mergeCell ref="G33:N33"/>
    <mergeCell ref="C34:D34"/>
    <mergeCell ref="G34:N34"/>
    <mergeCell ref="C36:D36"/>
    <mergeCell ref="G36:N36"/>
    <mergeCell ref="C37:D37"/>
    <mergeCell ref="G37:N37"/>
    <mergeCell ref="K39:L39"/>
    <mergeCell ref="J48:N48"/>
    <mergeCell ref="I52:N52"/>
    <mergeCell ref="I53:N53"/>
    <mergeCell ref="I54:N54"/>
    <mergeCell ref="I55:K55"/>
    <mergeCell ref="M55:N55"/>
    <mergeCell ref="K64:L64"/>
    <mergeCell ref="J73:N73"/>
    <mergeCell ref="C58:D58"/>
    <mergeCell ref="G58:N58"/>
    <mergeCell ref="C59:D59"/>
    <mergeCell ref="G59:N59"/>
    <mergeCell ref="C61:D61"/>
    <mergeCell ref="G61:N61"/>
    <mergeCell ref="C57:D57"/>
    <mergeCell ref="G57:N57"/>
    <mergeCell ref="C62:D62"/>
    <mergeCell ref="G62:N6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5"/>
  <sheetViews>
    <sheetView zoomScalePageLayoutView="0" workbookViewId="0" topLeftCell="A1">
      <selection activeCell="E7" sqref="E7"/>
    </sheetView>
  </sheetViews>
  <sheetFormatPr defaultColWidth="9.140625" defaultRowHeight="15"/>
  <sheetData>
    <row r="2" spans="1:4" ht="15">
      <c r="A2">
        <v>1</v>
      </c>
      <c r="B2" s="132" t="s">
        <v>5</v>
      </c>
      <c r="C2" s="134" t="s">
        <v>5</v>
      </c>
      <c r="D2" s="131"/>
    </row>
    <row r="3" spans="1:4" ht="15">
      <c r="A3">
        <v>2</v>
      </c>
      <c r="B3" s="133" t="s">
        <v>57</v>
      </c>
      <c r="C3" s="150" t="s">
        <v>242</v>
      </c>
      <c r="D3" s="101" t="s">
        <v>8</v>
      </c>
    </row>
    <row r="4" spans="1:4" ht="15">
      <c r="A4">
        <v>3</v>
      </c>
      <c r="B4" s="132" t="s">
        <v>6</v>
      </c>
      <c r="C4" s="134" t="s">
        <v>8</v>
      </c>
      <c r="D4" s="151" t="s">
        <v>240</v>
      </c>
    </row>
    <row r="5" spans="1:3" ht="15">
      <c r="A5">
        <v>4</v>
      </c>
      <c r="B5" s="8" t="s">
        <v>8</v>
      </c>
      <c r="C5" s="142" t="s">
        <v>240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1">
      <selection activeCell="G9" sqref="G9:N9"/>
    </sheetView>
  </sheetViews>
  <sheetFormatPr defaultColWidth="9.140625" defaultRowHeight="15"/>
  <cols>
    <col min="1" max="1" width="2.140625" style="0" customWidth="1"/>
    <col min="2" max="2" width="5.8515625" style="0" customWidth="1"/>
    <col min="3" max="3" width="23.57421875" style="0" customWidth="1"/>
    <col min="4" max="4" width="22.00390625" style="0" customWidth="1"/>
    <col min="5" max="5" width="3.7109375" style="0" customWidth="1"/>
    <col min="6" max="10" width="6.710937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2.8515625" style="0" customWidth="1"/>
    <col min="17" max="17" width="28.00390625" style="0" customWidth="1"/>
  </cols>
  <sheetData>
    <row r="1" spans="1:17" ht="15.75">
      <c r="A1" s="32"/>
      <c r="B1" s="33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Q1" s="37" t="s">
        <v>11</v>
      </c>
    </row>
    <row r="2" spans="1:17" ht="15.75">
      <c r="A2" s="38"/>
      <c r="B2" s="1"/>
      <c r="C2" s="39" t="s">
        <v>12</v>
      </c>
      <c r="D2" s="40"/>
      <c r="E2" s="40"/>
      <c r="F2" s="1"/>
      <c r="G2" s="41" t="s">
        <v>13</v>
      </c>
      <c r="H2" s="42"/>
      <c r="I2" s="171" t="s">
        <v>14</v>
      </c>
      <c r="J2" s="164"/>
      <c r="K2" s="164"/>
      <c r="L2" s="164"/>
      <c r="M2" s="164"/>
      <c r="N2" s="165"/>
      <c r="O2" s="43"/>
      <c r="Q2" s="37" t="s">
        <v>15</v>
      </c>
    </row>
    <row r="3" spans="1:18" ht="17.25" customHeight="1">
      <c r="A3" s="38"/>
      <c r="B3" s="44"/>
      <c r="C3" s="45" t="s">
        <v>16</v>
      </c>
      <c r="D3" s="40"/>
      <c r="E3" s="40"/>
      <c r="F3" s="1"/>
      <c r="G3" s="41" t="s">
        <v>17</v>
      </c>
      <c r="H3" s="42"/>
      <c r="I3" s="171"/>
      <c r="J3" s="164"/>
      <c r="K3" s="164"/>
      <c r="L3" s="164"/>
      <c r="M3" s="164"/>
      <c r="N3" s="165"/>
      <c r="O3" s="43"/>
      <c r="Q3" s="46"/>
      <c r="R3" s="46"/>
    </row>
    <row r="4" spans="1:18" ht="15">
      <c r="A4" s="38"/>
      <c r="B4" s="40"/>
      <c r="C4" s="47" t="s">
        <v>18</v>
      </c>
      <c r="D4" s="40"/>
      <c r="E4" s="40"/>
      <c r="F4" s="40"/>
      <c r="G4" s="41" t="s">
        <v>19</v>
      </c>
      <c r="H4" s="48"/>
      <c r="I4" s="171" t="s">
        <v>229</v>
      </c>
      <c r="J4" s="171"/>
      <c r="K4" s="171"/>
      <c r="L4" s="171"/>
      <c r="M4" s="171"/>
      <c r="N4" s="172"/>
      <c r="O4" s="43"/>
      <c r="Q4" s="46"/>
      <c r="R4" s="46"/>
    </row>
    <row r="5" spans="1:18" ht="15.75">
      <c r="A5" s="38"/>
      <c r="B5" s="40"/>
      <c r="C5" s="40"/>
      <c r="D5" s="40"/>
      <c r="E5" s="40"/>
      <c r="F5" s="40"/>
      <c r="G5" s="41" t="s">
        <v>20</v>
      </c>
      <c r="H5" s="42"/>
      <c r="I5" s="173"/>
      <c r="J5" s="174"/>
      <c r="K5" s="174"/>
      <c r="L5" s="49" t="s">
        <v>21</v>
      </c>
      <c r="M5" s="175"/>
      <c r="N5" s="172"/>
      <c r="O5" s="43"/>
      <c r="Q5" s="46"/>
      <c r="R5" s="46"/>
    </row>
    <row r="6" spans="1:18" ht="15">
      <c r="A6" s="38"/>
      <c r="B6" s="1"/>
      <c r="C6" s="50" t="s">
        <v>22</v>
      </c>
      <c r="D6" s="40"/>
      <c r="E6" s="40"/>
      <c r="F6" s="40"/>
      <c r="G6" s="50" t="s">
        <v>22</v>
      </c>
      <c r="H6" s="40"/>
      <c r="I6" s="40"/>
      <c r="J6" s="40"/>
      <c r="K6" s="40"/>
      <c r="L6" s="40"/>
      <c r="M6" s="40"/>
      <c r="N6" s="40"/>
      <c r="O6" s="51"/>
      <c r="Q6" s="46"/>
      <c r="R6" s="46"/>
    </row>
    <row r="7" spans="1:18" ht="15.75">
      <c r="A7" s="43"/>
      <c r="B7" s="52" t="s">
        <v>23</v>
      </c>
      <c r="C7" s="176" t="s">
        <v>5</v>
      </c>
      <c r="D7" s="177"/>
      <c r="E7" s="53"/>
      <c r="F7" s="54" t="s">
        <v>24</v>
      </c>
      <c r="G7" s="176" t="s">
        <v>57</v>
      </c>
      <c r="H7" s="178"/>
      <c r="I7" s="178"/>
      <c r="J7" s="178"/>
      <c r="K7" s="178"/>
      <c r="L7" s="178"/>
      <c r="M7" s="178"/>
      <c r="N7" s="179"/>
      <c r="O7" s="43"/>
      <c r="Q7" s="46"/>
      <c r="R7" s="46"/>
    </row>
    <row r="8" spans="1:18" ht="15">
      <c r="A8" s="43"/>
      <c r="B8" s="55" t="s">
        <v>25</v>
      </c>
      <c r="C8" s="162" t="s">
        <v>230</v>
      </c>
      <c r="D8" s="163"/>
      <c r="E8" s="56"/>
      <c r="F8" s="57" t="s">
        <v>26</v>
      </c>
      <c r="G8" s="162" t="s">
        <v>228</v>
      </c>
      <c r="H8" s="164"/>
      <c r="I8" s="164"/>
      <c r="J8" s="164"/>
      <c r="K8" s="164"/>
      <c r="L8" s="164"/>
      <c r="M8" s="164"/>
      <c r="N8" s="165"/>
      <c r="O8" s="43"/>
      <c r="Q8" s="46"/>
      <c r="R8" s="46"/>
    </row>
    <row r="9" spans="1:18" ht="15">
      <c r="A9" s="43"/>
      <c r="B9" s="58" t="s">
        <v>27</v>
      </c>
      <c r="C9" s="162" t="s">
        <v>231</v>
      </c>
      <c r="D9" s="163"/>
      <c r="E9" s="56"/>
      <c r="F9" s="59" t="s">
        <v>28</v>
      </c>
      <c r="G9" s="162" t="s">
        <v>227</v>
      </c>
      <c r="H9" s="164"/>
      <c r="I9" s="164"/>
      <c r="J9" s="164"/>
      <c r="K9" s="164"/>
      <c r="L9" s="164"/>
      <c r="M9" s="164"/>
      <c r="N9" s="165"/>
      <c r="O9" s="43"/>
      <c r="Q9" s="46"/>
      <c r="R9" s="46"/>
    </row>
    <row r="10" spans="1:18" ht="15">
      <c r="A10" s="38"/>
      <c r="B10" s="60" t="s">
        <v>29</v>
      </c>
      <c r="C10" s="61"/>
      <c r="D10" s="62"/>
      <c r="E10" s="63"/>
      <c r="F10" s="60" t="s">
        <v>29</v>
      </c>
      <c r="G10" s="64"/>
      <c r="H10" s="64"/>
      <c r="I10" s="64"/>
      <c r="J10" s="64"/>
      <c r="K10" s="64"/>
      <c r="L10" s="64"/>
      <c r="M10" s="64"/>
      <c r="N10" s="64"/>
      <c r="O10" s="51"/>
      <c r="Q10" s="46"/>
      <c r="R10" s="46"/>
    </row>
    <row r="11" spans="1:18" ht="15">
      <c r="A11" s="43"/>
      <c r="B11" s="55"/>
      <c r="C11" s="162" t="s">
        <v>230</v>
      </c>
      <c r="D11" s="163"/>
      <c r="E11" s="56"/>
      <c r="F11" s="57"/>
      <c r="G11" s="162" t="s">
        <v>227</v>
      </c>
      <c r="H11" s="164"/>
      <c r="I11" s="164"/>
      <c r="J11" s="164"/>
      <c r="K11" s="164"/>
      <c r="L11" s="164"/>
      <c r="M11" s="164"/>
      <c r="N11" s="165"/>
      <c r="O11" s="43"/>
      <c r="Q11" s="46"/>
      <c r="R11" s="46"/>
    </row>
    <row r="12" spans="1:18" ht="15">
      <c r="A12" s="43"/>
      <c r="B12" s="65"/>
      <c r="C12" s="162" t="s">
        <v>231</v>
      </c>
      <c r="D12" s="163"/>
      <c r="E12" s="56"/>
      <c r="F12" s="66"/>
      <c r="G12" s="162" t="s">
        <v>228</v>
      </c>
      <c r="H12" s="164"/>
      <c r="I12" s="164"/>
      <c r="J12" s="164"/>
      <c r="K12" s="164"/>
      <c r="L12" s="164"/>
      <c r="M12" s="164"/>
      <c r="N12" s="165"/>
      <c r="O12" s="43"/>
      <c r="Q12" s="46"/>
      <c r="R12" s="46"/>
    </row>
    <row r="13" spans="1:18" ht="15.75">
      <c r="A13" s="38"/>
      <c r="B13" s="40"/>
      <c r="C13" s="40"/>
      <c r="D13" s="40"/>
      <c r="E13" s="40"/>
      <c r="F13" s="67" t="s">
        <v>30</v>
      </c>
      <c r="G13" s="50"/>
      <c r="H13" s="50"/>
      <c r="I13" s="50"/>
      <c r="J13" s="40"/>
      <c r="K13" s="40"/>
      <c r="L13" s="40"/>
      <c r="M13" s="68"/>
      <c r="N13" s="1"/>
      <c r="O13" s="51"/>
      <c r="Q13" s="46"/>
      <c r="R13" s="46"/>
    </row>
    <row r="14" spans="1:18" ht="15">
      <c r="A14" s="38"/>
      <c r="B14" s="69" t="s">
        <v>31</v>
      </c>
      <c r="C14" s="40"/>
      <c r="D14" s="40"/>
      <c r="E14" s="40"/>
      <c r="F14" s="70" t="s">
        <v>32</v>
      </c>
      <c r="G14" s="70" t="s">
        <v>33</v>
      </c>
      <c r="H14" s="70" t="s">
        <v>34</v>
      </c>
      <c r="I14" s="70" t="s">
        <v>35</v>
      </c>
      <c r="J14" s="70" t="s">
        <v>36</v>
      </c>
      <c r="K14" s="166" t="s">
        <v>37</v>
      </c>
      <c r="L14" s="167"/>
      <c r="M14" s="71" t="s">
        <v>38</v>
      </c>
      <c r="N14" s="72" t="s">
        <v>39</v>
      </c>
      <c r="O14" s="43"/>
      <c r="R14" s="46"/>
    </row>
    <row r="15" spans="1:18" ht="18" customHeight="1">
      <c r="A15" s="43"/>
      <c r="B15" s="73" t="s">
        <v>40</v>
      </c>
      <c r="C15" s="74" t="str">
        <f>IF(C8&gt;"",C8&amp;" - "&amp;G8,"")</f>
        <v>Nurvo, Terttu - Pautamo, Ellen</v>
      </c>
      <c r="D15" s="75"/>
      <c r="E15" s="76"/>
      <c r="F15" s="78">
        <v>2</v>
      </c>
      <c r="G15" s="78">
        <v>11</v>
      </c>
      <c r="H15" s="78">
        <v>4</v>
      </c>
      <c r="I15" s="78"/>
      <c r="J15" s="78"/>
      <c r="K15" s="79">
        <f>IF(ISBLANK(F15),"",COUNTIF(F15:J15,"&gt;=0"))</f>
        <v>3</v>
      </c>
      <c r="L15" s="80">
        <f>IF(ISBLANK(F15),"",(IF(LEFT(F15,1)="-",1,0)+IF(LEFT(G15,1)="-",1,0)+IF(LEFT(H15,1)="-",1,0)+IF(LEFT(I15,1)="-",1,0)+IF(LEFT(J15,1)="-",1,0)))</f>
        <v>0</v>
      </c>
      <c r="M15" s="81">
        <f aca="true" t="shared" si="0" ref="M15:N19">IF(K15=3,1,"")</f>
        <v>1</v>
      </c>
      <c r="N15" s="82">
        <f t="shared" si="0"/>
      </c>
      <c r="O15" s="43"/>
      <c r="Q15" s="46"/>
      <c r="R15" s="46"/>
    </row>
    <row r="16" spans="1:18" ht="18" customHeight="1">
      <c r="A16" s="43"/>
      <c r="B16" s="73" t="s">
        <v>41</v>
      </c>
      <c r="C16" s="75" t="str">
        <f>IF(C9&gt;"",C9&amp;" - "&amp;G9,"")</f>
        <v>Sellberg, Lena - Majava, Anne</v>
      </c>
      <c r="D16" s="74"/>
      <c r="E16" s="76"/>
      <c r="F16" s="83">
        <v>4</v>
      </c>
      <c r="G16" s="78">
        <v>7</v>
      </c>
      <c r="H16" s="78">
        <v>-9</v>
      </c>
      <c r="I16" s="78">
        <v>7</v>
      </c>
      <c r="J16" s="78"/>
      <c r="K16" s="79">
        <f>IF(ISBLANK(F16),"",COUNTIF(F16:J16,"&gt;=0"))</f>
        <v>3</v>
      </c>
      <c r="L16" s="80">
        <f>IF(ISBLANK(F16),"",(IF(LEFT(F16,1)="-",1,0)+IF(LEFT(G16,1)="-",1,0)+IF(LEFT(H16,1)="-",1,0)+IF(LEFT(I16,1)="-",1,0)+IF(LEFT(J16,1)="-",1,0)))</f>
        <v>1</v>
      </c>
      <c r="M16" s="81">
        <f t="shared" si="0"/>
        <v>1</v>
      </c>
      <c r="N16" s="82">
        <f t="shared" si="0"/>
      </c>
      <c r="O16" s="43"/>
      <c r="Q16" s="46"/>
      <c r="R16" s="46"/>
    </row>
    <row r="17" spans="1:18" ht="18" customHeight="1">
      <c r="A17" s="43"/>
      <c r="B17" s="84" t="s">
        <v>42</v>
      </c>
      <c r="C17" s="85" t="str">
        <f>IF(C11&gt;"",C11&amp;" / "&amp;C12,"")</f>
        <v>Nurvo, Terttu / Sellberg, Lena</v>
      </c>
      <c r="D17" s="86" t="str">
        <f>IF(G11&gt;"",G11&amp;" / "&amp;G12,"")</f>
        <v>Majava, Anne / Pautamo, Ellen</v>
      </c>
      <c r="E17" s="87"/>
      <c r="F17" s="88">
        <v>7</v>
      </c>
      <c r="G17" s="89">
        <v>13</v>
      </c>
      <c r="H17" s="90">
        <v>13</v>
      </c>
      <c r="I17" s="106"/>
      <c r="J17" s="106"/>
      <c r="K17" s="79">
        <f>IF(ISBLANK(F17),"",COUNTIF(F17:J17,"&gt;=0"))</f>
        <v>3</v>
      </c>
      <c r="L17" s="80">
        <f>IF(ISBLANK(F17),"",(IF(LEFT(F17,1)="-",1,0)+IF(LEFT(G17,1)="-",1,0)+IF(LEFT(H17,1)="-",1,0)+IF(LEFT(I17,1)="-",1,0)+IF(LEFT(J17,1)="-",1,0)))</f>
        <v>0</v>
      </c>
      <c r="M17" s="81">
        <f t="shared" si="0"/>
        <v>1</v>
      </c>
      <c r="N17" s="82">
        <f t="shared" si="0"/>
      </c>
      <c r="O17" s="43"/>
      <c r="Q17" s="46"/>
      <c r="R17" s="46"/>
    </row>
    <row r="18" spans="1:18" ht="18" customHeight="1">
      <c r="A18" s="43"/>
      <c r="B18" s="73" t="s">
        <v>43</v>
      </c>
      <c r="C18" s="75" t="str">
        <f>IF(C8&gt;"",C8&amp;" - "&amp;G9,"")</f>
        <v>Nurvo, Terttu - Majava, Anne</v>
      </c>
      <c r="D18" s="74"/>
      <c r="E18" s="76"/>
      <c r="F18" s="139"/>
      <c r="G18" s="77"/>
      <c r="H18" s="77"/>
      <c r="I18" s="78"/>
      <c r="J18" s="77"/>
      <c r="K18" s="79">
        <f>IF(ISBLANK(F18),"",COUNTIF(F18:J18,"&gt;=0"))</f>
      </c>
      <c r="L18" s="80">
        <f>IF(ISBLANK(F18),"",(IF(LEFT(F18,1)="-",1,0)+IF(LEFT(G18,1)="-",1,0)+IF(LEFT(H18,1)="-",1,0)+IF(LEFT(I18,1)="-",1,0)+IF(LEFT(J18,1)="-",1,0)))</f>
      </c>
      <c r="M18" s="81">
        <f t="shared" si="0"/>
      </c>
      <c r="N18" s="82">
        <f t="shared" si="0"/>
      </c>
      <c r="O18" s="43"/>
      <c r="Q18" s="46"/>
      <c r="R18" s="46"/>
    </row>
    <row r="19" spans="1:18" ht="18" customHeight="1" thickBot="1">
      <c r="A19" s="43"/>
      <c r="B19" s="73" t="s">
        <v>44</v>
      </c>
      <c r="C19" s="75" t="str">
        <f>IF(C9&gt;"",C9&amp;" - "&amp;G8,"")</f>
        <v>Sellberg, Lena - Pautamo, Ellen</v>
      </c>
      <c r="D19" s="74"/>
      <c r="E19" s="76"/>
      <c r="F19" s="77"/>
      <c r="G19" s="78"/>
      <c r="H19" s="77"/>
      <c r="I19" s="78"/>
      <c r="J19" s="78"/>
      <c r="K19" s="79">
        <f>IF(ISBLANK(F19),"",COUNTIF(F19:J19,"&gt;=0"))</f>
      </c>
      <c r="L19" s="92">
        <f>IF(ISBLANK(F19),"",(IF(LEFT(F19,1)="-",1,0)+IF(LEFT(G19,1)="-",1,0)+IF(LEFT(H19,1)="-",1,0)+IF(LEFT(I19,1)="-",1,0)+IF(LEFT(J19,1)="-",1,0)))</f>
      </c>
      <c r="M19" s="81">
        <f t="shared" si="0"/>
      </c>
      <c r="N19" s="82">
        <f t="shared" si="0"/>
      </c>
      <c r="O19" s="43"/>
      <c r="Q19" s="46"/>
      <c r="R19" s="46"/>
    </row>
    <row r="20" spans="1:18" ht="16.5" thickBot="1">
      <c r="A20" s="38"/>
      <c r="B20" s="40"/>
      <c r="C20" s="40"/>
      <c r="D20" s="40"/>
      <c r="E20" s="40"/>
      <c r="F20" s="40"/>
      <c r="G20" s="78"/>
      <c r="H20" s="40"/>
      <c r="I20" s="93"/>
      <c r="J20" s="94"/>
      <c r="K20" s="95">
        <f>IF(ISBLANK(D15),"",SUM(K15:K19))</f>
      </c>
      <c r="L20" s="96">
        <f>IF(ISBLANK(E15),"",SUM(L15:L19))</f>
      </c>
      <c r="M20" s="97">
        <f>IF(ISBLANK(F15),"",SUM(M15:M19))</f>
        <v>3</v>
      </c>
      <c r="N20" s="98">
        <f>IF(ISBLANK(F15),"",SUM(N15:N19))</f>
        <v>0</v>
      </c>
      <c r="O20" s="43"/>
      <c r="Q20" s="46"/>
      <c r="R20" s="46"/>
    </row>
    <row r="21" spans="1:18" ht="15">
      <c r="A21" s="38"/>
      <c r="B21" s="39" t="s">
        <v>46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51"/>
      <c r="Q21" s="46"/>
      <c r="R21" s="46"/>
    </row>
    <row r="22" spans="1:18" ht="15">
      <c r="A22" s="38"/>
      <c r="B22" s="99" t="s">
        <v>47</v>
      </c>
      <c r="C22" s="99" t="s">
        <v>48</v>
      </c>
      <c r="D22" s="99" t="s">
        <v>49</v>
      </c>
      <c r="E22" s="100"/>
      <c r="F22" s="99"/>
      <c r="G22" s="99"/>
      <c r="H22" s="100"/>
      <c r="I22" s="99"/>
      <c r="J22" s="3" t="s">
        <v>50</v>
      </c>
      <c r="K22" s="1"/>
      <c r="L22" s="40"/>
      <c r="M22" s="40"/>
      <c r="N22" s="40"/>
      <c r="O22" s="51"/>
      <c r="Q22" s="46"/>
      <c r="R22" s="46"/>
    </row>
    <row r="23" spans="1:18" ht="18.75" thickBot="1">
      <c r="A23" s="38"/>
      <c r="B23" s="40"/>
      <c r="C23" s="40"/>
      <c r="D23" s="40"/>
      <c r="E23" s="40"/>
      <c r="F23" s="40"/>
      <c r="G23" s="40"/>
      <c r="H23" s="40"/>
      <c r="I23" s="40"/>
      <c r="J23" s="168" t="str">
        <f>IF(M20=3,C7,IF(N20=3,G7,""))</f>
        <v>ToTe</v>
      </c>
      <c r="K23" s="169"/>
      <c r="L23" s="169"/>
      <c r="M23" s="169"/>
      <c r="N23" s="170"/>
      <c r="O23" s="43"/>
      <c r="Q23" s="46"/>
      <c r="R23" s="46"/>
    </row>
    <row r="24" spans="1:18" ht="18">
      <c r="A24" s="101"/>
      <c r="B24" s="102"/>
      <c r="C24" s="102"/>
      <c r="D24" s="102"/>
      <c r="E24" s="102"/>
      <c r="F24" s="102"/>
      <c r="G24" s="102"/>
      <c r="H24" s="102"/>
      <c r="I24" s="102"/>
      <c r="J24" s="103"/>
      <c r="K24" s="103"/>
      <c r="L24" s="103"/>
      <c r="M24" s="103"/>
      <c r="N24" s="103"/>
      <c r="O24" s="8"/>
      <c r="Q24" s="46"/>
      <c r="R24" s="46"/>
    </row>
    <row r="25" spans="2:18" ht="15">
      <c r="B25" s="104" t="s">
        <v>51</v>
      </c>
      <c r="Q25" s="46"/>
      <c r="R25" s="46"/>
    </row>
    <row r="26" spans="1:17" ht="15.75">
      <c r="A26" s="32"/>
      <c r="B26" s="33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Q26" s="37" t="s">
        <v>11</v>
      </c>
    </row>
    <row r="27" spans="1:17" ht="15.75">
      <c r="A27" s="38"/>
      <c r="B27" s="1"/>
      <c r="C27" s="39" t="s">
        <v>12</v>
      </c>
      <c r="D27" s="40"/>
      <c r="E27" s="40"/>
      <c r="F27" s="1"/>
      <c r="G27" s="41" t="s">
        <v>13</v>
      </c>
      <c r="H27" s="42"/>
      <c r="I27" s="171" t="s">
        <v>14</v>
      </c>
      <c r="J27" s="164"/>
      <c r="K27" s="164"/>
      <c r="L27" s="164"/>
      <c r="M27" s="164"/>
      <c r="N27" s="165"/>
      <c r="O27" s="43"/>
      <c r="Q27" s="37" t="s">
        <v>15</v>
      </c>
    </row>
    <row r="28" spans="1:18" ht="17.25" customHeight="1">
      <c r="A28" s="38"/>
      <c r="B28" s="44"/>
      <c r="C28" s="45" t="s">
        <v>16</v>
      </c>
      <c r="D28" s="40"/>
      <c r="E28" s="40"/>
      <c r="F28" s="1"/>
      <c r="G28" s="41" t="s">
        <v>17</v>
      </c>
      <c r="H28" s="42"/>
      <c r="I28" s="171"/>
      <c r="J28" s="164"/>
      <c r="K28" s="164"/>
      <c r="L28" s="164"/>
      <c r="M28" s="164"/>
      <c r="N28" s="165"/>
      <c r="O28" s="43"/>
      <c r="Q28" s="46"/>
      <c r="R28" s="46"/>
    </row>
    <row r="29" spans="1:18" ht="15">
      <c r="A29" s="38"/>
      <c r="B29" s="40"/>
      <c r="C29" s="47" t="s">
        <v>18</v>
      </c>
      <c r="D29" s="40"/>
      <c r="E29" s="40"/>
      <c r="F29" s="40"/>
      <c r="G29" s="41" t="s">
        <v>19</v>
      </c>
      <c r="H29" s="48"/>
      <c r="I29" s="171"/>
      <c r="J29" s="171"/>
      <c r="K29" s="171"/>
      <c r="L29" s="171"/>
      <c r="M29" s="171"/>
      <c r="N29" s="172"/>
      <c r="O29" s="43"/>
      <c r="Q29" s="46"/>
      <c r="R29" s="46"/>
    </row>
    <row r="30" spans="1:18" ht="15.75">
      <c r="A30" s="38"/>
      <c r="B30" s="40"/>
      <c r="C30" s="40"/>
      <c r="D30" s="40"/>
      <c r="E30" s="40"/>
      <c r="F30" s="40"/>
      <c r="G30" s="41" t="s">
        <v>20</v>
      </c>
      <c r="H30" s="42"/>
      <c r="I30" s="173"/>
      <c r="J30" s="174"/>
      <c r="K30" s="174"/>
      <c r="L30" s="49" t="s">
        <v>21</v>
      </c>
      <c r="M30" s="175"/>
      <c r="N30" s="172"/>
      <c r="O30" s="43"/>
      <c r="Q30" s="46"/>
      <c r="R30" s="46"/>
    </row>
    <row r="31" spans="1:18" ht="15">
      <c r="A31" s="38"/>
      <c r="B31" s="1"/>
      <c r="C31" s="50" t="s">
        <v>22</v>
      </c>
      <c r="D31" s="40"/>
      <c r="E31" s="40"/>
      <c r="F31" s="40"/>
      <c r="G31" s="50" t="s">
        <v>22</v>
      </c>
      <c r="H31" s="40"/>
      <c r="I31" s="40"/>
      <c r="J31" s="40"/>
      <c r="K31" s="40"/>
      <c r="L31" s="40"/>
      <c r="M31" s="40"/>
      <c r="N31" s="40"/>
      <c r="O31" s="51"/>
      <c r="Q31" s="46"/>
      <c r="R31" s="46"/>
    </row>
    <row r="32" spans="1:18" ht="15.75">
      <c r="A32" s="43"/>
      <c r="B32" s="52" t="s">
        <v>23</v>
      </c>
      <c r="C32" s="176" t="s">
        <v>6</v>
      </c>
      <c r="D32" s="177"/>
      <c r="E32" s="53"/>
      <c r="F32" s="54" t="s">
        <v>24</v>
      </c>
      <c r="G32" s="176" t="s">
        <v>8</v>
      </c>
      <c r="H32" s="178"/>
      <c r="I32" s="178"/>
      <c r="J32" s="178"/>
      <c r="K32" s="178"/>
      <c r="L32" s="178"/>
      <c r="M32" s="178"/>
      <c r="N32" s="179"/>
      <c r="O32" s="43"/>
      <c r="Q32" s="46"/>
      <c r="R32" s="46"/>
    </row>
    <row r="33" spans="1:18" ht="15">
      <c r="A33" s="43"/>
      <c r="B33" s="55" t="s">
        <v>25</v>
      </c>
      <c r="C33" s="162" t="s">
        <v>232</v>
      </c>
      <c r="D33" s="163"/>
      <c r="E33" s="56"/>
      <c r="F33" s="57" t="s">
        <v>26</v>
      </c>
      <c r="G33" s="162" t="s">
        <v>226</v>
      </c>
      <c r="H33" s="164"/>
      <c r="I33" s="164"/>
      <c r="J33" s="164"/>
      <c r="K33" s="164"/>
      <c r="L33" s="164"/>
      <c r="M33" s="164"/>
      <c r="N33" s="165"/>
      <c r="O33" s="43"/>
      <c r="Q33" s="46"/>
      <c r="R33" s="46"/>
    </row>
    <row r="34" spans="1:18" ht="15">
      <c r="A34" s="43"/>
      <c r="B34" s="58" t="s">
        <v>27</v>
      </c>
      <c r="C34" s="162" t="s">
        <v>233</v>
      </c>
      <c r="D34" s="163"/>
      <c r="E34" s="56"/>
      <c r="F34" s="59" t="s">
        <v>28</v>
      </c>
      <c r="G34" s="162" t="s">
        <v>225</v>
      </c>
      <c r="H34" s="164"/>
      <c r="I34" s="164"/>
      <c r="J34" s="164"/>
      <c r="K34" s="164"/>
      <c r="L34" s="164"/>
      <c r="M34" s="164"/>
      <c r="N34" s="165"/>
      <c r="O34" s="43"/>
      <c r="Q34" s="46"/>
      <c r="R34" s="46"/>
    </row>
    <row r="35" spans="1:18" ht="15">
      <c r="A35" s="38"/>
      <c r="B35" s="60" t="s">
        <v>29</v>
      </c>
      <c r="C35" s="61"/>
      <c r="D35" s="62"/>
      <c r="E35" s="63"/>
      <c r="F35" s="60" t="s">
        <v>29</v>
      </c>
      <c r="G35" s="64"/>
      <c r="H35" s="64"/>
      <c r="I35" s="64"/>
      <c r="J35" s="64"/>
      <c r="K35" s="64"/>
      <c r="L35" s="64"/>
      <c r="M35" s="64"/>
      <c r="N35" s="64"/>
      <c r="O35" s="51"/>
      <c r="Q35" s="46"/>
      <c r="R35" s="46"/>
    </row>
    <row r="36" spans="1:18" ht="15">
      <c r="A36" s="43"/>
      <c r="B36" s="55"/>
      <c r="C36" s="162" t="s">
        <v>232</v>
      </c>
      <c r="D36" s="163"/>
      <c r="E36" s="56"/>
      <c r="F36" s="57"/>
      <c r="G36" s="162" t="s">
        <v>226</v>
      </c>
      <c r="H36" s="164"/>
      <c r="I36" s="164"/>
      <c r="J36" s="164"/>
      <c r="K36" s="164"/>
      <c r="L36" s="164"/>
      <c r="M36" s="164"/>
      <c r="N36" s="165"/>
      <c r="O36" s="43"/>
      <c r="Q36" s="46"/>
      <c r="R36" s="46"/>
    </row>
    <row r="37" spans="1:18" ht="15">
      <c r="A37" s="43"/>
      <c r="B37" s="65"/>
      <c r="C37" s="162" t="s">
        <v>233</v>
      </c>
      <c r="D37" s="163"/>
      <c r="E37" s="56"/>
      <c r="F37" s="66"/>
      <c r="G37" s="162" t="s">
        <v>225</v>
      </c>
      <c r="H37" s="164"/>
      <c r="I37" s="164"/>
      <c r="J37" s="164"/>
      <c r="K37" s="164"/>
      <c r="L37" s="164"/>
      <c r="M37" s="164"/>
      <c r="N37" s="165"/>
      <c r="O37" s="43"/>
      <c r="Q37" s="46"/>
      <c r="R37" s="46"/>
    </row>
    <row r="38" spans="1:18" ht="15.75">
      <c r="A38" s="38"/>
      <c r="B38" s="40"/>
      <c r="C38" s="40"/>
      <c r="D38" s="40"/>
      <c r="E38" s="40"/>
      <c r="F38" s="67" t="s">
        <v>30</v>
      </c>
      <c r="G38" s="50"/>
      <c r="H38" s="50"/>
      <c r="I38" s="50"/>
      <c r="J38" s="40"/>
      <c r="K38" s="40"/>
      <c r="L38" s="40"/>
      <c r="M38" s="68"/>
      <c r="N38" s="1"/>
      <c r="O38" s="51"/>
      <c r="Q38" s="46"/>
      <c r="R38" s="46"/>
    </row>
    <row r="39" spans="1:18" ht="15">
      <c r="A39" s="38"/>
      <c r="B39" s="69" t="s">
        <v>31</v>
      </c>
      <c r="C39" s="40"/>
      <c r="D39" s="40"/>
      <c r="E39" s="40"/>
      <c r="F39" s="70" t="s">
        <v>32</v>
      </c>
      <c r="G39" s="70" t="s">
        <v>33</v>
      </c>
      <c r="H39" s="70" t="s">
        <v>34</v>
      </c>
      <c r="I39" s="70" t="s">
        <v>35</v>
      </c>
      <c r="J39" s="70" t="s">
        <v>36</v>
      </c>
      <c r="K39" s="166" t="s">
        <v>37</v>
      </c>
      <c r="L39" s="167"/>
      <c r="M39" s="71" t="s">
        <v>38</v>
      </c>
      <c r="N39" s="72" t="s">
        <v>39</v>
      </c>
      <c r="O39" s="43"/>
      <c r="R39" s="46"/>
    </row>
    <row r="40" spans="1:18" ht="18" customHeight="1">
      <c r="A40" s="43"/>
      <c r="B40" s="73" t="s">
        <v>40</v>
      </c>
      <c r="C40" s="74" t="str">
        <f>IF(C33&gt;"",C33&amp;" - "&amp;G33,"")</f>
        <v>Koponen, Lichun - Riikonen, Kirsi</v>
      </c>
      <c r="D40" s="75"/>
      <c r="E40" s="76"/>
      <c r="F40" s="78">
        <v>-10</v>
      </c>
      <c r="G40" s="78">
        <v>11</v>
      </c>
      <c r="H40" s="78">
        <v>11</v>
      </c>
      <c r="I40" s="78">
        <v>-8</v>
      </c>
      <c r="J40" s="78">
        <v>9</v>
      </c>
      <c r="K40" s="79">
        <f>IF(ISBLANK(F40),"",COUNTIF(F40:J40,"&gt;=0"))</f>
        <v>3</v>
      </c>
      <c r="L40" s="80">
        <f>IF(ISBLANK(F40),"",(IF(LEFT(F40,1)="-",1,0)+IF(LEFT(G40,1)="-",1,0)+IF(LEFT(H40,1)="-",1,0)+IF(LEFT(I40,1)="-",1,0)+IF(LEFT(J40,1)="-",1,0)))</f>
        <v>2</v>
      </c>
      <c r="M40" s="81">
        <f aca="true" t="shared" si="1" ref="M40:N44">IF(K40=3,1,"")</f>
        <v>1</v>
      </c>
      <c r="N40" s="82">
        <f t="shared" si="1"/>
      </c>
      <c r="O40" s="43"/>
      <c r="Q40" s="46"/>
      <c r="R40" s="46"/>
    </row>
    <row r="41" spans="1:18" ht="18" customHeight="1">
      <c r="A41" s="43"/>
      <c r="B41" s="73" t="s">
        <v>41</v>
      </c>
      <c r="C41" s="75" t="str">
        <f>IF(C34&gt;"",C34&amp;" - "&amp;G34,"")</f>
        <v>Tsukker, Riina - Kemppinen, Sirpa</v>
      </c>
      <c r="D41" s="74"/>
      <c r="E41" s="76"/>
      <c r="F41" s="83">
        <v>-8</v>
      </c>
      <c r="G41" s="77">
        <v>6</v>
      </c>
      <c r="H41" s="78">
        <v>-5</v>
      </c>
      <c r="I41" s="78">
        <v>-7</v>
      </c>
      <c r="J41" s="78"/>
      <c r="K41" s="79">
        <f>IF(ISBLANK(F41),"",COUNTIF(F41:J41,"&gt;=0"))</f>
        <v>1</v>
      </c>
      <c r="L41" s="80">
        <f>IF(ISBLANK(F41),"",(IF(LEFT(F41,1)="-",1,0)+IF(LEFT(G41,1)="-",1,0)+IF(LEFT(H41,1)="-",1,0)+IF(LEFT(I41,1)="-",1,0)+IF(LEFT(J41,1)="-",1,0)))</f>
        <v>3</v>
      </c>
      <c r="M41" s="81">
        <f t="shared" si="1"/>
      </c>
      <c r="N41" s="82">
        <f t="shared" si="1"/>
        <v>1</v>
      </c>
      <c r="O41" s="43"/>
      <c r="Q41" s="46"/>
      <c r="R41" s="46"/>
    </row>
    <row r="42" spans="1:18" ht="18" customHeight="1">
      <c r="A42" s="43"/>
      <c r="B42" s="84" t="s">
        <v>42</v>
      </c>
      <c r="C42" s="85" t="str">
        <f>IF(C36&gt;"",C36&amp;" / "&amp;C37,"")</f>
        <v>Koponen, Lichun / Tsukker, Riina</v>
      </c>
      <c r="D42" s="86" t="str">
        <f>IF(G36&gt;"",G36&amp;" / "&amp;G37,"")</f>
        <v>Riikonen, Kirsi / Kemppinen, Sirpa</v>
      </c>
      <c r="E42" s="87"/>
      <c r="F42" s="88">
        <v>-7</v>
      </c>
      <c r="G42" s="105">
        <v>6</v>
      </c>
      <c r="H42" s="90">
        <v>-6</v>
      </c>
      <c r="I42" s="90">
        <v>-7</v>
      </c>
      <c r="J42" s="90"/>
      <c r="K42" s="79">
        <f>IF(ISBLANK(F42),"",COUNTIF(F42:J42,"&gt;=0"))</f>
        <v>1</v>
      </c>
      <c r="L42" s="80">
        <f>IF(ISBLANK(F42),"",(IF(LEFT(F42,1)="-",1,0)+IF(LEFT(G42,1)="-",1,0)+IF(LEFT(H42,1)="-",1,0)+IF(LEFT(I42,1)="-",1,0)+IF(LEFT(J42,1)="-",1,0)))</f>
        <v>3</v>
      </c>
      <c r="M42" s="81">
        <f t="shared" si="1"/>
      </c>
      <c r="N42" s="82">
        <f t="shared" si="1"/>
        <v>1</v>
      </c>
      <c r="O42" s="43"/>
      <c r="Q42" s="46"/>
      <c r="R42" s="46"/>
    </row>
    <row r="43" spans="1:18" ht="18" customHeight="1">
      <c r="A43" s="43"/>
      <c r="B43" s="73" t="s">
        <v>43</v>
      </c>
      <c r="C43" s="75" t="str">
        <f>IF(C33&gt;"",C33&amp;" - "&amp;G34,"")</f>
        <v>Koponen, Lichun - Kemppinen, Sirpa</v>
      </c>
      <c r="D43" s="74"/>
      <c r="E43" s="76"/>
      <c r="F43" s="91">
        <v>-8</v>
      </c>
      <c r="G43" s="78">
        <v>-7</v>
      </c>
      <c r="H43" s="78">
        <v>-3</v>
      </c>
      <c r="I43" s="78"/>
      <c r="J43" s="77"/>
      <c r="K43" s="79">
        <f>IF(ISBLANK(F43),"",COUNTIF(F43:J43,"&gt;=0"))</f>
        <v>0</v>
      </c>
      <c r="L43" s="80">
        <f>IF(ISBLANK(F43),"",(IF(LEFT(F43,1)="-",1,0)+IF(LEFT(G43,1)="-",1,0)+IF(LEFT(H43,1)="-",1,0)+IF(LEFT(I43,1)="-",1,0)+IF(LEFT(J43,1)="-",1,0)))</f>
        <v>3</v>
      </c>
      <c r="M43" s="81">
        <f t="shared" si="1"/>
      </c>
      <c r="N43" s="82">
        <f t="shared" si="1"/>
        <v>1</v>
      </c>
      <c r="O43" s="43"/>
      <c r="Q43" s="46"/>
      <c r="R43" s="46"/>
    </row>
    <row r="44" spans="1:18" ht="18" customHeight="1" thickBot="1">
      <c r="A44" s="43"/>
      <c r="B44" s="73" t="s">
        <v>44</v>
      </c>
      <c r="C44" s="75" t="str">
        <f>IF(C34&gt;"",C34&amp;" - "&amp;G33,"")</f>
        <v>Tsukker, Riina - Riikonen, Kirsi</v>
      </c>
      <c r="D44" s="74"/>
      <c r="E44" s="76"/>
      <c r="F44" s="77"/>
      <c r="G44" s="78"/>
      <c r="H44" s="77"/>
      <c r="I44" s="78"/>
      <c r="J44" s="78"/>
      <c r="K44" s="79">
        <f>IF(ISBLANK(F44),"",COUNTIF(F44:J44,"&gt;=0"))</f>
      </c>
      <c r="L44" s="92">
        <f>IF(ISBLANK(F44),"",(IF(LEFT(F44,1)="-",1,0)+IF(LEFT(G44,1)="-",1,0)+IF(LEFT(H44,1)="-",1,0)+IF(LEFT(I44,1)="-",1,0)+IF(LEFT(J44,1)="-",1,0)))</f>
      </c>
      <c r="M44" s="81">
        <f t="shared" si="1"/>
      </c>
      <c r="N44" s="82">
        <f t="shared" si="1"/>
      </c>
      <c r="O44" s="43"/>
      <c r="Q44" s="46"/>
      <c r="R44" s="46"/>
    </row>
    <row r="45" spans="1:18" ht="16.5" thickBot="1">
      <c r="A45" s="38"/>
      <c r="B45" s="40"/>
      <c r="C45" s="40"/>
      <c r="D45" s="40"/>
      <c r="E45" s="40"/>
      <c r="F45" s="40"/>
      <c r="G45" s="40"/>
      <c r="H45" s="40"/>
      <c r="I45" s="93" t="s">
        <v>45</v>
      </c>
      <c r="J45" s="94"/>
      <c r="K45" s="95">
        <f>IF(ISBLANK(D40),"",SUM(K40:K44))</f>
      </c>
      <c r="L45" s="96">
        <f>IF(ISBLANK(E40),"",SUM(L40:L44))</f>
      </c>
      <c r="M45" s="97">
        <f>IF(ISBLANK(F40),"",SUM(M40:M44))</f>
        <v>1</v>
      </c>
      <c r="N45" s="98">
        <f>IF(ISBLANK(F40),"",SUM(N40:N44))</f>
        <v>3</v>
      </c>
      <c r="O45" s="43"/>
      <c r="Q45" s="46"/>
      <c r="R45" s="46"/>
    </row>
    <row r="46" spans="1:18" ht="15">
      <c r="A46" s="38"/>
      <c r="B46" s="39" t="s">
        <v>46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51"/>
      <c r="Q46" s="46"/>
      <c r="R46" s="46"/>
    </row>
    <row r="47" spans="1:18" ht="15">
      <c r="A47" s="38"/>
      <c r="B47" s="99" t="s">
        <v>47</v>
      </c>
      <c r="C47" s="99"/>
      <c r="D47" s="99" t="s">
        <v>49</v>
      </c>
      <c r="E47" s="100"/>
      <c r="F47" s="99"/>
      <c r="G47" s="99" t="s">
        <v>48</v>
      </c>
      <c r="H47" s="100"/>
      <c r="I47" s="99"/>
      <c r="J47" s="3" t="s">
        <v>50</v>
      </c>
      <c r="K47" s="1"/>
      <c r="L47" s="40"/>
      <c r="M47" s="40"/>
      <c r="N47" s="40"/>
      <c r="O47" s="51"/>
      <c r="Q47" s="46"/>
      <c r="R47" s="46"/>
    </row>
    <row r="48" spans="1:18" ht="18.75" thickBot="1">
      <c r="A48" s="38"/>
      <c r="B48" s="40"/>
      <c r="C48" s="40"/>
      <c r="D48" s="40"/>
      <c r="E48" s="40"/>
      <c r="F48" s="40"/>
      <c r="G48" s="40"/>
      <c r="H48" s="40"/>
      <c r="I48" s="40"/>
      <c r="J48" s="168" t="str">
        <f>IF(M45=3,C32,IF(N45=3,G32,""))</f>
        <v>PT-2000</v>
      </c>
      <c r="K48" s="169"/>
      <c r="L48" s="169"/>
      <c r="M48" s="169"/>
      <c r="N48" s="170"/>
      <c r="O48" s="43"/>
      <c r="Q48" s="46"/>
      <c r="R48" s="46"/>
    </row>
    <row r="49" spans="1:18" ht="18">
      <c r="A49" s="101"/>
      <c r="B49" s="102"/>
      <c r="C49" s="102"/>
      <c r="D49" s="102"/>
      <c r="E49" s="102"/>
      <c r="F49" s="102"/>
      <c r="G49" s="102"/>
      <c r="H49" s="102"/>
      <c r="I49" s="102"/>
      <c r="J49" s="103"/>
      <c r="K49" s="103"/>
      <c r="L49" s="103"/>
      <c r="M49" s="103"/>
      <c r="N49" s="103"/>
      <c r="O49" s="8"/>
      <c r="Q49" s="46"/>
      <c r="R49" s="46"/>
    </row>
    <row r="50" spans="2:18" ht="15">
      <c r="B50" s="104" t="s">
        <v>51</v>
      </c>
      <c r="Q50" s="46"/>
      <c r="R50" s="46"/>
    </row>
    <row r="51" spans="1:17" ht="15.75">
      <c r="A51" s="32"/>
      <c r="B51" s="33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6"/>
      <c r="Q51" s="37" t="s">
        <v>11</v>
      </c>
    </row>
    <row r="52" spans="1:17" ht="15.75">
      <c r="A52" s="38"/>
      <c r="B52" s="1"/>
      <c r="C52" s="39" t="s">
        <v>12</v>
      </c>
      <c r="D52" s="40"/>
      <c r="E52" s="40"/>
      <c r="F52" s="1"/>
      <c r="G52" s="41" t="s">
        <v>13</v>
      </c>
      <c r="H52" s="42"/>
      <c r="I52" s="171" t="s">
        <v>14</v>
      </c>
      <c r="J52" s="164"/>
      <c r="K52" s="164"/>
      <c r="L52" s="164"/>
      <c r="M52" s="164"/>
      <c r="N52" s="165"/>
      <c r="O52" s="43"/>
      <c r="Q52" s="37" t="s">
        <v>15</v>
      </c>
    </row>
    <row r="53" spans="1:18" ht="17.25" customHeight="1">
      <c r="A53" s="38"/>
      <c r="B53" s="44"/>
      <c r="C53" s="45" t="s">
        <v>16</v>
      </c>
      <c r="D53" s="40"/>
      <c r="E53" s="40"/>
      <c r="F53" s="1"/>
      <c r="G53" s="41" t="s">
        <v>17</v>
      </c>
      <c r="H53" s="42"/>
      <c r="I53" s="171"/>
      <c r="J53" s="164"/>
      <c r="K53" s="164"/>
      <c r="L53" s="164"/>
      <c r="M53" s="164"/>
      <c r="N53" s="165"/>
      <c r="O53" s="43"/>
      <c r="Q53" s="46"/>
      <c r="R53" s="46"/>
    </row>
    <row r="54" spans="1:18" ht="15">
      <c r="A54" s="38"/>
      <c r="B54" s="40"/>
      <c r="C54" s="47" t="s">
        <v>18</v>
      </c>
      <c r="D54" s="40"/>
      <c r="E54" s="40"/>
      <c r="F54" s="40"/>
      <c r="G54" s="41" t="s">
        <v>19</v>
      </c>
      <c r="H54" s="48"/>
      <c r="I54" s="171" t="s">
        <v>229</v>
      </c>
      <c r="J54" s="171"/>
      <c r="K54" s="171"/>
      <c r="L54" s="171"/>
      <c r="M54" s="171"/>
      <c r="N54" s="172"/>
      <c r="O54" s="43"/>
      <c r="Q54" s="46"/>
      <c r="R54" s="46"/>
    </row>
    <row r="55" spans="1:18" ht="15.75">
      <c r="A55" s="38"/>
      <c r="B55" s="40"/>
      <c r="C55" s="40"/>
      <c r="D55" s="40"/>
      <c r="E55" s="40"/>
      <c r="F55" s="40"/>
      <c r="G55" s="41" t="s">
        <v>20</v>
      </c>
      <c r="H55" s="42"/>
      <c r="I55" s="173"/>
      <c r="J55" s="174"/>
      <c r="K55" s="174"/>
      <c r="L55" s="49" t="s">
        <v>21</v>
      </c>
      <c r="M55" s="175"/>
      <c r="N55" s="172"/>
      <c r="O55" s="43"/>
      <c r="Q55" s="46"/>
      <c r="R55" s="46"/>
    </row>
    <row r="56" spans="1:18" ht="15">
      <c r="A56" s="38"/>
      <c r="B56" s="1"/>
      <c r="C56" s="50" t="s">
        <v>22</v>
      </c>
      <c r="D56" s="40"/>
      <c r="E56" s="40"/>
      <c r="F56" s="40"/>
      <c r="G56" s="50" t="s">
        <v>22</v>
      </c>
      <c r="H56" s="40"/>
      <c r="I56" s="40"/>
      <c r="J56" s="40"/>
      <c r="K56" s="40"/>
      <c r="L56" s="40"/>
      <c r="M56" s="40"/>
      <c r="N56" s="40"/>
      <c r="O56" s="51"/>
      <c r="Q56" s="46"/>
      <c r="R56" s="46"/>
    </row>
    <row r="57" spans="1:18" ht="15.75">
      <c r="A57" s="43"/>
      <c r="B57" s="52" t="s">
        <v>23</v>
      </c>
      <c r="C57" s="176" t="s">
        <v>5</v>
      </c>
      <c r="D57" s="177"/>
      <c r="E57" s="53"/>
      <c r="F57" s="54" t="s">
        <v>24</v>
      </c>
      <c r="G57" s="176" t="s">
        <v>8</v>
      </c>
      <c r="H57" s="178"/>
      <c r="I57" s="178"/>
      <c r="J57" s="178"/>
      <c r="K57" s="178"/>
      <c r="L57" s="178"/>
      <c r="M57" s="178"/>
      <c r="N57" s="179"/>
      <c r="O57" s="43"/>
      <c r="Q57" s="46"/>
      <c r="R57" s="46"/>
    </row>
    <row r="58" spans="1:18" ht="15">
      <c r="A58" s="43"/>
      <c r="B58" s="55" t="s">
        <v>25</v>
      </c>
      <c r="C58" s="162" t="s">
        <v>230</v>
      </c>
      <c r="D58" s="163"/>
      <c r="E58" s="56"/>
      <c r="F58" s="57" t="s">
        <v>26</v>
      </c>
      <c r="G58" s="162" t="s">
        <v>226</v>
      </c>
      <c r="H58" s="164"/>
      <c r="I58" s="164"/>
      <c r="J58" s="164"/>
      <c r="K58" s="164"/>
      <c r="L58" s="164"/>
      <c r="M58" s="164"/>
      <c r="N58" s="165"/>
      <c r="O58" s="43"/>
      <c r="Q58" s="46"/>
      <c r="R58" s="46"/>
    </row>
    <row r="59" spans="1:18" ht="15">
      <c r="A59" s="43"/>
      <c r="B59" s="58" t="s">
        <v>27</v>
      </c>
      <c r="C59" s="162" t="s">
        <v>231</v>
      </c>
      <c r="D59" s="163"/>
      <c r="E59" s="56"/>
      <c r="F59" s="59" t="s">
        <v>28</v>
      </c>
      <c r="G59" s="162" t="s">
        <v>225</v>
      </c>
      <c r="H59" s="164"/>
      <c r="I59" s="164"/>
      <c r="J59" s="164"/>
      <c r="K59" s="164"/>
      <c r="L59" s="164"/>
      <c r="M59" s="164"/>
      <c r="N59" s="165"/>
      <c r="O59" s="43"/>
      <c r="Q59" s="46"/>
      <c r="R59" s="46"/>
    </row>
    <row r="60" spans="1:18" ht="15">
      <c r="A60" s="38"/>
      <c r="B60" s="60" t="s">
        <v>29</v>
      </c>
      <c r="C60" s="61"/>
      <c r="D60" s="62"/>
      <c r="E60" s="63"/>
      <c r="F60" s="60" t="s">
        <v>29</v>
      </c>
      <c r="G60" s="64"/>
      <c r="H60" s="64"/>
      <c r="I60" s="64"/>
      <c r="J60" s="64"/>
      <c r="K60" s="64"/>
      <c r="L60" s="64"/>
      <c r="M60" s="64"/>
      <c r="N60" s="64"/>
      <c r="O60" s="51"/>
      <c r="Q60" s="46"/>
      <c r="R60" s="46"/>
    </row>
    <row r="61" spans="1:18" ht="15">
      <c r="A61" s="43"/>
      <c r="B61" s="55"/>
      <c r="C61" s="162" t="s">
        <v>230</v>
      </c>
      <c r="D61" s="163"/>
      <c r="E61" s="56"/>
      <c r="F61" s="57"/>
      <c r="G61" s="162" t="s">
        <v>226</v>
      </c>
      <c r="H61" s="164"/>
      <c r="I61" s="164"/>
      <c r="J61" s="164"/>
      <c r="K61" s="164"/>
      <c r="L61" s="164"/>
      <c r="M61" s="164"/>
      <c r="N61" s="165"/>
      <c r="O61" s="43"/>
      <c r="Q61" s="46"/>
      <c r="R61" s="46"/>
    </row>
    <row r="62" spans="1:18" ht="15">
      <c r="A62" s="43"/>
      <c r="B62" s="65"/>
      <c r="C62" s="162" t="s">
        <v>231</v>
      </c>
      <c r="D62" s="163"/>
      <c r="E62" s="56"/>
      <c r="F62" s="66"/>
      <c r="G62" s="162" t="s">
        <v>225</v>
      </c>
      <c r="H62" s="164"/>
      <c r="I62" s="164"/>
      <c r="J62" s="164"/>
      <c r="K62" s="164"/>
      <c r="L62" s="164"/>
      <c r="M62" s="164"/>
      <c r="N62" s="165"/>
      <c r="O62" s="43"/>
      <c r="Q62" s="46"/>
      <c r="R62" s="46"/>
    </row>
    <row r="63" spans="1:18" ht="15.75">
      <c r="A63" s="38"/>
      <c r="B63" s="40"/>
      <c r="C63" s="40"/>
      <c r="D63" s="40"/>
      <c r="E63" s="40"/>
      <c r="F63" s="67" t="s">
        <v>30</v>
      </c>
      <c r="G63" s="50"/>
      <c r="H63" s="50"/>
      <c r="I63" s="50"/>
      <c r="J63" s="40"/>
      <c r="K63" s="40"/>
      <c r="L63" s="40"/>
      <c r="M63" s="68"/>
      <c r="N63" s="1"/>
      <c r="O63" s="51"/>
      <c r="Q63" s="46"/>
      <c r="R63" s="46"/>
    </row>
    <row r="64" spans="1:18" ht="15">
      <c r="A64" s="38"/>
      <c r="B64" s="69" t="s">
        <v>31</v>
      </c>
      <c r="C64" s="40"/>
      <c r="D64" s="40"/>
      <c r="E64" s="40"/>
      <c r="F64" s="70" t="s">
        <v>32</v>
      </c>
      <c r="G64" s="70" t="s">
        <v>33</v>
      </c>
      <c r="H64" s="70" t="s">
        <v>34</v>
      </c>
      <c r="I64" s="70" t="s">
        <v>35</v>
      </c>
      <c r="J64" s="70" t="s">
        <v>36</v>
      </c>
      <c r="K64" s="166" t="s">
        <v>37</v>
      </c>
      <c r="L64" s="167"/>
      <c r="M64" s="71" t="s">
        <v>38</v>
      </c>
      <c r="N64" s="72" t="s">
        <v>39</v>
      </c>
      <c r="O64" s="43"/>
      <c r="R64" s="46"/>
    </row>
    <row r="65" spans="1:18" ht="18" customHeight="1">
      <c r="A65" s="43"/>
      <c r="B65" s="73" t="s">
        <v>40</v>
      </c>
      <c r="C65" s="74" t="str">
        <f>IF(C58&gt;"",C58&amp;" - "&amp;G58,"")</f>
        <v>Nurvo, Terttu - Riikonen, Kirsi</v>
      </c>
      <c r="D65" s="75"/>
      <c r="E65" s="76"/>
      <c r="F65" s="78">
        <v>-6</v>
      </c>
      <c r="G65" s="78">
        <v>-4</v>
      </c>
      <c r="H65" s="78">
        <v>-9</v>
      </c>
      <c r="I65" s="78"/>
      <c r="J65" s="78"/>
      <c r="K65" s="79">
        <f>IF(ISBLANK(F65),"",COUNTIF(F65:J65,"&gt;=0"))</f>
        <v>0</v>
      </c>
      <c r="L65" s="80">
        <f>IF(ISBLANK(F65),"",(IF(LEFT(F65,1)="-",1,0)+IF(LEFT(G65,1)="-",1,0)+IF(LEFT(H65,1)="-",1,0)+IF(LEFT(I65,1)="-",1,0)+IF(LEFT(J65,1)="-",1,0)))</f>
        <v>3</v>
      </c>
      <c r="M65" s="81">
        <f aca="true" t="shared" si="2" ref="M65:N69">IF(K65=3,1,"")</f>
      </c>
      <c r="N65" s="82">
        <f t="shared" si="2"/>
        <v>1</v>
      </c>
      <c r="O65" s="43"/>
      <c r="Q65" s="46"/>
      <c r="R65" s="46"/>
    </row>
    <row r="66" spans="1:18" ht="18" customHeight="1">
      <c r="A66" s="43"/>
      <c r="B66" s="73" t="s">
        <v>41</v>
      </c>
      <c r="C66" s="75" t="str">
        <f>IF(C59&gt;"",C59&amp;" - "&amp;G59,"")</f>
        <v>Sellberg, Lena - Kemppinen, Sirpa</v>
      </c>
      <c r="D66" s="74"/>
      <c r="E66" s="76"/>
      <c r="F66" s="83">
        <v>6</v>
      </c>
      <c r="G66" s="78">
        <v>8</v>
      </c>
      <c r="H66" s="78">
        <v>-9</v>
      </c>
      <c r="I66" s="78">
        <v>8</v>
      </c>
      <c r="J66" s="78"/>
      <c r="K66" s="79">
        <f>IF(ISBLANK(F66),"",COUNTIF(F66:J66,"&gt;=0"))</f>
        <v>3</v>
      </c>
      <c r="L66" s="80">
        <f>IF(ISBLANK(F66),"",(IF(LEFT(F66,1)="-",1,0)+IF(LEFT(G66,1)="-",1,0)+IF(LEFT(H66,1)="-",1,0)+IF(LEFT(I66,1)="-",1,0)+IF(LEFT(J66,1)="-",1,0)))</f>
        <v>1</v>
      </c>
      <c r="M66" s="81">
        <f t="shared" si="2"/>
        <v>1</v>
      </c>
      <c r="N66" s="82">
        <f t="shared" si="2"/>
      </c>
      <c r="O66" s="43"/>
      <c r="Q66" s="46"/>
      <c r="R66" s="46"/>
    </row>
    <row r="67" spans="1:18" ht="18" customHeight="1">
      <c r="A67" s="43"/>
      <c r="B67" s="84" t="s">
        <v>42</v>
      </c>
      <c r="C67" s="85" t="str">
        <f>IF(C61&gt;"",C61&amp;" / "&amp;C62,"")</f>
        <v>Nurvo, Terttu / Sellberg, Lena</v>
      </c>
      <c r="D67" s="86" t="str">
        <f>IF(G61&gt;"",G61&amp;" / "&amp;G62,"")</f>
        <v>Riikonen, Kirsi / Kemppinen, Sirpa</v>
      </c>
      <c r="E67" s="87"/>
      <c r="F67" s="88">
        <v>9</v>
      </c>
      <c r="G67" s="89">
        <v>7</v>
      </c>
      <c r="H67" s="90">
        <v>-8</v>
      </c>
      <c r="I67" s="106">
        <v>-9</v>
      </c>
      <c r="J67" s="106">
        <v>-6</v>
      </c>
      <c r="K67" s="79">
        <f>IF(ISBLANK(F67),"",COUNTIF(F67:J67,"&gt;=0"))</f>
        <v>2</v>
      </c>
      <c r="L67" s="80">
        <f>IF(ISBLANK(F67),"",(IF(LEFT(F67,1)="-",1,0)+IF(LEFT(G67,1)="-",1,0)+IF(LEFT(H67,1)="-",1,0)+IF(LEFT(I67,1)="-",1,0)+IF(LEFT(J67,1)="-",1,0)))</f>
        <v>3</v>
      </c>
      <c r="M67" s="81">
        <f t="shared" si="2"/>
      </c>
      <c r="N67" s="82">
        <f t="shared" si="2"/>
        <v>1</v>
      </c>
      <c r="O67" s="43"/>
      <c r="Q67" s="46"/>
      <c r="R67" s="46"/>
    </row>
    <row r="68" spans="1:18" ht="18" customHeight="1">
      <c r="A68" s="43"/>
      <c r="B68" s="73" t="s">
        <v>43</v>
      </c>
      <c r="C68" s="75" t="str">
        <f>IF(C58&gt;"",C58&amp;" - "&amp;G59,"")</f>
        <v>Nurvo, Terttu - Kemppinen, Sirpa</v>
      </c>
      <c r="D68" s="74"/>
      <c r="E68" s="76"/>
      <c r="F68" s="139" t="s">
        <v>196</v>
      </c>
      <c r="G68" s="77">
        <v>-8</v>
      </c>
      <c r="H68" s="77">
        <v>7</v>
      </c>
      <c r="I68" s="78">
        <v>-8</v>
      </c>
      <c r="J68" s="77"/>
      <c r="K68" s="79">
        <f>IF(ISBLANK(F68),"",COUNTIF(F68:J68,"&gt;=0"))</f>
        <v>1</v>
      </c>
      <c r="L68" s="80">
        <f>IF(ISBLANK(F68),"",(IF(LEFT(F68,1)="-",1,0)+IF(LEFT(G68,1)="-",1,0)+IF(LEFT(H68,1)="-",1,0)+IF(LEFT(I68,1)="-",1,0)+IF(LEFT(J68,1)="-",1,0)))</f>
        <v>3</v>
      </c>
      <c r="M68" s="81">
        <f t="shared" si="2"/>
      </c>
      <c r="N68" s="82">
        <f t="shared" si="2"/>
        <v>1</v>
      </c>
      <c r="O68" s="43"/>
      <c r="Q68" s="46"/>
      <c r="R68" s="46"/>
    </row>
    <row r="69" spans="1:18" ht="18" customHeight="1" thickBot="1">
      <c r="A69" s="43"/>
      <c r="B69" s="73" t="s">
        <v>44</v>
      </c>
      <c r="C69" s="75" t="str">
        <f>IF(C59&gt;"",C59&amp;" - "&amp;G58,"")</f>
        <v>Sellberg, Lena - Riikonen, Kirsi</v>
      </c>
      <c r="D69" s="74"/>
      <c r="E69" s="76"/>
      <c r="F69" s="77"/>
      <c r="G69" s="78"/>
      <c r="H69" s="77"/>
      <c r="I69" s="78"/>
      <c r="J69" s="78"/>
      <c r="K69" s="79">
        <f>IF(ISBLANK(F69),"",COUNTIF(F69:J69,"&gt;=0"))</f>
      </c>
      <c r="L69" s="92">
        <f>IF(ISBLANK(F69),"",(IF(LEFT(F69,1)="-",1,0)+IF(LEFT(G69,1)="-",1,0)+IF(LEFT(H69,1)="-",1,0)+IF(LEFT(I69,1)="-",1,0)+IF(LEFT(J69,1)="-",1,0)))</f>
      </c>
      <c r="M69" s="81">
        <f t="shared" si="2"/>
      </c>
      <c r="N69" s="82">
        <f t="shared" si="2"/>
      </c>
      <c r="O69" s="43"/>
      <c r="Q69" s="46"/>
      <c r="R69" s="46"/>
    </row>
    <row r="70" spans="1:18" ht="16.5" thickBot="1">
      <c r="A70" s="38"/>
      <c r="B70" s="40"/>
      <c r="C70" s="40"/>
      <c r="D70" s="40"/>
      <c r="E70" s="40"/>
      <c r="F70" s="40"/>
      <c r="G70" s="78"/>
      <c r="H70" s="40"/>
      <c r="I70" s="93"/>
      <c r="J70" s="94"/>
      <c r="K70" s="95">
        <f>IF(ISBLANK(D65),"",SUM(K65:K69))</f>
      </c>
      <c r="L70" s="96">
        <f>IF(ISBLANK(E65),"",SUM(L65:L69))</f>
      </c>
      <c r="M70" s="97">
        <f>IF(ISBLANK(F65),"",SUM(M65:M69))</f>
        <v>1</v>
      </c>
      <c r="N70" s="98">
        <f>IF(ISBLANK(F65),"",SUM(N65:N69))</f>
        <v>3</v>
      </c>
      <c r="O70" s="43"/>
      <c r="Q70" s="46"/>
      <c r="R70" s="46"/>
    </row>
    <row r="71" spans="1:18" ht="15">
      <c r="A71" s="38"/>
      <c r="B71" s="39" t="s">
        <v>46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51"/>
      <c r="Q71" s="46"/>
      <c r="R71" s="46"/>
    </row>
    <row r="72" spans="1:18" ht="15">
      <c r="A72" s="38"/>
      <c r="B72" s="99" t="s">
        <v>47</v>
      </c>
      <c r="C72" s="99" t="s">
        <v>48</v>
      </c>
      <c r="D72" s="99" t="s">
        <v>49</v>
      </c>
      <c r="E72" s="100"/>
      <c r="F72" s="99"/>
      <c r="G72" s="99"/>
      <c r="H72" s="100"/>
      <c r="I72" s="99"/>
      <c r="J72" s="3" t="s">
        <v>50</v>
      </c>
      <c r="K72" s="1"/>
      <c r="L72" s="40"/>
      <c r="M72" s="40"/>
      <c r="N72" s="40"/>
      <c r="O72" s="51"/>
      <c r="Q72" s="46"/>
      <c r="R72" s="46"/>
    </row>
    <row r="73" spans="1:18" ht="18.75" thickBot="1">
      <c r="A73" s="38"/>
      <c r="B73" s="40"/>
      <c r="C73" s="40"/>
      <c r="D73" s="40"/>
      <c r="E73" s="40"/>
      <c r="F73" s="40"/>
      <c r="G73" s="40"/>
      <c r="H73" s="40"/>
      <c r="I73" s="40"/>
      <c r="J73" s="168" t="str">
        <f>IF(M70=3,C57,IF(N70=3,G57,""))</f>
        <v>PT-2000</v>
      </c>
      <c r="K73" s="169"/>
      <c r="L73" s="169"/>
      <c r="M73" s="169"/>
      <c r="N73" s="170"/>
      <c r="O73" s="43"/>
      <c r="Q73" s="46"/>
      <c r="R73" s="46"/>
    </row>
    <row r="74" spans="1:18" ht="18">
      <c r="A74" s="101"/>
      <c r="B74" s="102"/>
      <c r="C74" s="102"/>
      <c r="D74" s="102"/>
      <c r="E74" s="102"/>
      <c r="F74" s="102"/>
      <c r="G74" s="102"/>
      <c r="H74" s="102"/>
      <c r="I74" s="102"/>
      <c r="J74" s="103"/>
      <c r="K74" s="103"/>
      <c r="L74" s="103"/>
      <c r="M74" s="103"/>
      <c r="N74" s="103"/>
      <c r="O74" s="8"/>
      <c r="Q74" s="46"/>
      <c r="R74" s="46"/>
    </row>
    <row r="75" spans="2:18" ht="15">
      <c r="B75" s="104" t="s">
        <v>51</v>
      </c>
      <c r="Q75" s="46"/>
      <c r="R75" s="46"/>
    </row>
    <row r="78" ht="17.25" customHeight="1"/>
    <row r="90" ht="18" customHeight="1"/>
    <row r="91" ht="18" customHeight="1"/>
    <row r="92" ht="18" customHeight="1"/>
    <row r="93" ht="18" customHeight="1"/>
    <row r="94" ht="18" customHeight="1"/>
    <row r="103" ht="17.25" customHeight="1"/>
    <row r="115" ht="18" customHeight="1"/>
    <row r="116" ht="18" customHeight="1"/>
    <row r="117" ht="18" customHeight="1"/>
    <row r="118" ht="18" customHeight="1"/>
    <row r="119" ht="18" customHeight="1"/>
    <row r="128" ht="17.25" customHeight="1"/>
    <row r="140" ht="18" customHeight="1"/>
    <row r="141" ht="18" customHeight="1"/>
    <row r="142" ht="18" customHeight="1"/>
    <row r="143" ht="18" customHeight="1"/>
    <row r="144" ht="18" customHeight="1"/>
    <row r="153" ht="17.25" customHeight="1"/>
    <row r="165" ht="18" customHeight="1"/>
    <row r="166" ht="18" customHeight="1"/>
    <row r="167" ht="18" customHeight="1"/>
    <row r="168" ht="18" customHeight="1"/>
    <row r="169" ht="18" customHeight="1"/>
    <row r="178" ht="17.25" customHeight="1"/>
    <row r="190" ht="18" customHeight="1"/>
    <row r="191" ht="18" customHeight="1"/>
    <row r="192" ht="18" customHeight="1"/>
    <row r="193" ht="18" customHeight="1"/>
    <row r="194" ht="18" customHeight="1"/>
    <row r="203" ht="17.25" customHeight="1"/>
    <row r="215" ht="18" customHeight="1"/>
    <row r="216" ht="18" customHeight="1"/>
    <row r="217" ht="18" customHeight="1"/>
    <row r="218" ht="18" customHeight="1"/>
    <row r="219" ht="18" customHeight="1"/>
    <row r="228" ht="17.25" customHeight="1"/>
    <row r="240" ht="18" customHeight="1"/>
    <row r="241" ht="18" customHeight="1"/>
    <row r="242" ht="18" customHeight="1"/>
    <row r="243" ht="18" customHeight="1"/>
    <row r="244" ht="18" customHeight="1"/>
    <row r="253" ht="17.25" customHeight="1"/>
    <row r="265" ht="18" customHeight="1"/>
    <row r="266" ht="18" customHeight="1"/>
    <row r="267" ht="18" customHeight="1"/>
    <row r="268" ht="18" customHeight="1"/>
    <row r="269" ht="18" customHeight="1"/>
    <row r="278" ht="17.25" customHeight="1"/>
    <row r="290" ht="18" customHeight="1"/>
    <row r="291" ht="18" customHeight="1"/>
    <row r="292" ht="18" customHeight="1"/>
    <row r="293" ht="18" customHeight="1"/>
    <row r="294" ht="18" customHeight="1"/>
  </sheetData>
  <sheetProtection/>
  <mergeCells count="51">
    <mergeCell ref="I2:N2"/>
    <mergeCell ref="I3:N3"/>
    <mergeCell ref="I4:N4"/>
    <mergeCell ref="I5:K5"/>
    <mergeCell ref="M5:N5"/>
    <mergeCell ref="C7:D7"/>
    <mergeCell ref="G7:N7"/>
    <mergeCell ref="C8:D8"/>
    <mergeCell ref="G8:N8"/>
    <mergeCell ref="C9:D9"/>
    <mergeCell ref="G9:N9"/>
    <mergeCell ref="C11:D11"/>
    <mergeCell ref="G11:N11"/>
    <mergeCell ref="C12:D12"/>
    <mergeCell ref="G12:N12"/>
    <mergeCell ref="K14:L14"/>
    <mergeCell ref="J23:N23"/>
    <mergeCell ref="I27:N27"/>
    <mergeCell ref="I28:N28"/>
    <mergeCell ref="I29:N29"/>
    <mergeCell ref="I30:K30"/>
    <mergeCell ref="M30:N30"/>
    <mergeCell ref="C32:D32"/>
    <mergeCell ref="G32:N32"/>
    <mergeCell ref="C33:D33"/>
    <mergeCell ref="G33:N33"/>
    <mergeCell ref="C34:D34"/>
    <mergeCell ref="G34:N34"/>
    <mergeCell ref="C36:D36"/>
    <mergeCell ref="G36:N36"/>
    <mergeCell ref="C37:D37"/>
    <mergeCell ref="G37:N37"/>
    <mergeCell ref="K39:L39"/>
    <mergeCell ref="J48:N48"/>
    <mergeCell ref="I52:N52"/>
    <mergeCell ref="I53:N53"/>
    <mergeCell ref="I54:N54"/>
    <mergeCell ref="I55:K55"/>
    <mergeCell ref="M55:N55"/>
    <mergeCell ref="C57:D57"/>
    <mergeCell ref="G57:N57"/>
    <mergeCell ref="C58:D58"/>
    <mergeCell ref="G58:N58"/>
    <mergeCell ref="C59:D59"/>
    <mergeCell ref="G59:N59"/>
    <mergeCell ref="C61:D61"/>
    <mergeCell ref="G61:N61"/>
    <mergeCell ref="C62:D62"/>
    <mergeCell ref="G62:N62"/>
    <mergeCell ref="K64:L64"/>
    <mergeCell ref="J73:N7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3"/>
  <sheetViews>
    <sheetView zoomScalePageLayoutView="0" workbookViewId="0" topLeftCell="A1">
      <selection activeCell="D8" sqref="D8"/>
    </sheetView>
  </sheetViews>
  <sheetFormatPr defaultColWidth="9.140625" defaultRowHeight="15"/>
  <sheetData>
    <row r="1" ht="15.75" thickBot="1"/>
    <row r="2" spans="1:4" ht="15.75" thickBot="1">
      <c r="A2" s="137">
        <v>1</v>
      </c>
      <c r="B2" s="107" t="s">
        <v>5</v>
      </c>
      <c r="C2" s="108"/>
      <c r="D2" s="110" t="s">
        <v>5</v>
      </c>
    </row>
    <row r="3" spans="1:4" ht="15.75" thickBot="1">
      <c r="A3" s="138">
        <v>2</v>
      </c>
      <c r="B3" s="110" t="s">
        <v>6</v>
      </c>
      <c r="C3" s="111"/>
      <c r="D3" s="152" t="s">
        <v>242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I4" sqref="I4:N4"/>
    </sheetView>
  </sheetViews>
  <sheetFormatPr defaultColWidth="9.140625" defaultRowHeight="15"/>
  <cols>
    <col min="1" max="1" width="2.7109375" style="0" customWidth="1"/>
    <col min="4" max="4" width="20.421875" style="0" customWidth="1"/>
    <col min="6" max="14" width="4.8515625" style="0" customWidth="1"/>
  </cols>
  <sheetData>
    <row r="1" spans="1:17" ht="15.75">
      <c r="A1" s="32"/>
      <c r="B1" s="33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Q1" s="37" t="s">
        <v>11</v>
      </c>
    </row>
    <row r="2" spans="1:17" ht="15.75">
      <c r="A2" s="38"/>
      <c r="B2" s="1"/>
      <c r="C2" s="39" t="s">
        <v>12</v>
      </c>
      <c r="D2" s="40"/>
      <c r="E2" s="40"/>
      <c r="F2" s="1"/>
      <c r="G2" s="41" t="s">
        <v>13</v>
      </c>
      <c r="H2" s="42"/>
      <c r="I2" s="171" t="s">
        <v>14</v>
      </c>
      <c r="J2" s="164"/>
      <c r="K2" s="164"/>
      <c r="L2" s="164"/>
      <c r="M2" s="164"/>
      <c r="N2" s="165"/>
      <c r="O2" s="43"/>
      <c r="Q2" s="37" t="s">
        <v>15</v>
      </c>
    </row>
    <row r="3" spans="1:18" ht="17.25" customHeight="1">
      <c r="A3" s="38"/>
      <c r="B3" s="44"/>
      <c r="C3" s="45" t="s">
        <v>16</v>
      </c>
      <c r="D3" s="40"/>
      <c r="E3" s="40"/>
      <c r="F3" s="1"/>
      <c r="G3" s="41" t="s">
        <v>17</v>
      </c>
      <c r="H3" s="42"/>
      <c r="I3" s="171"/>
      <c r="J3" s="164"/>
      <c r="K3" s="164"/>
      <c r="L3" s="164"/>
      <c r="M3" s="164"/>
      <c r="N3" s="165"/>
      <c r="O3" s="43"/>
      <c r="Q3" s="46"/>
      <c r="R3" s="46"/>
    </row>
    <row r="4" spans="1:18" ht="15">
      <c r="A4" s="38"/>
      <c r="B4" s="40"/>
      <c r="C4" s="47" t="s">
        <v>18</v>
      </c>
      <c r="D4" s="40"/>
      <c r="E4" s="40"/>
      <c r="F4" s="40"/>
      <c r="G4" s="41" t="s">
        <v>19</v>
      </c>
      <c r="H4" s="48"/>
      <c r="I4" s="171" t="s">
        <v>244</v>
      </c>
      <c r="J4" s="171"/>
      <c r="K4" s="171"/>
      <c r="L4" s="171"/>
      <c r="M4" s="171"/>
      <c r="N4" s="172"/>
      <c r="O4" s="43"/>
      <c r="Q4" s="46"/>
      <c r="R4" s="46"/>
    </row>
    <row r="5" spans="1:18" ht="15.75">
      <c r="A5" s="38"/>
      <c r="B5" s="40"/>
      <c r="C5" s="40"/>
      <c r="D5" s="40"/>
      <c r="E5" s="40"/>
      <c r="F5" s="40"/>
      <c r="G5" s="41" t="s">
        <v>20</v>
      </c>
      <c r="H5" s="42"/>
      <c r="I5" s="173"/>
      <c r="J5" s="174"/>
      <c r="K5" s="174"/>
      <c r="L5" s="49" t="s">
        <v>21</v>
      </c>
      <c r="M5" s="175"/>
      <c r="N5" s="172"/>
      <c r="O5" s="43"/>
      <c r="Q5" s="46"/>
      <c r="R5" s="46"/>
    </row>
    <row r="6" spans="1:18" ht="15">
      <c r="A6" s="38"/>
      <c r="B6" s="1"/>
      <c r="C6" s="50" t="s">
        <v>22</v>
      </c>
      <c r="D6" s="40"/>
      <c r="E6" s="40"/>
      <c r="F6" s="40"/>
      <c r="G6" s="50" t="s">
        <v>22</v>
      </c>
      <c r="H6" s="40"/>
      <c r="I6" s="40"/>
      <c r="J6" s="40"/>
      <c r="K6" s="40"/>
      <c r="L6" s="40"/>
      <c r="M6" s="40"/>
      <c r="N6" s="40"/>
      <c r="O6" s="51"/>
      <c r="Q6" s="46"/>
      <c r="R6" s="46"/>
    </row>
    <row r="7" spans="1:18" ht="15.75">
      <c r="A7" s="43"/>
      <c r="B7" s="52" t="s">
        <v>23</v>
      </c>
      <c r="C7" s="176" t="s">
        <v>234</v>
      </c>
      <c r="D7" s="177"/>
      <c r="E7" s="53"/>
      <c r="F7" s="54" t="s">
        <v>24</v>
      </c>
      <c r="G7" s="176" t="s">
        <v>6</v>
      </c>
      <c r="H7" s="178"/>
      <c r="I7" s="178"/>
      <c r="J7" s="178"/>
      <c r="K7" s="178"/>
      <c r="L7" s="178"/>
      <c r="M7" s="178"/>
      <c r="N7" s="179"/>
      <c r="O7" s="43"/>
      <c r="Q7" s="46"/>
      <c r="R7" s="46"/>
    </row>
    <row r="8" spans="1:18" ht="15">
      <c r="A8" s="43"/>
      <c r="B8" s="55" t="s">
        <v>25</v>
      </c>
      <c r="C8" s="162" t="s">
        <v>230</v>
      </c>
      <c r="D8" s="163"/>
      <c r="E8" s="56"/>
      <c r="F8" s="57" t="s">
        <v>26</v>
      </c>
      <c r="G8" s="162" t="s">
        <v>235</v>
      </c>
      <c r="H8" s="164"/>
      <c r="I8" s="164"/>
      <c r="J8" s="164"/>
      <c r="K8" s="164"/>
      <c r="L8" s="164"/>
      <c r="M8" s="164"/>
      <c r="N8" s="165"/>
      <c r="O8" s="43"/>
      <c r="Q8" s="46"/>
      <c r="R8" s="46"/>
    </row>
    <row r="9" spans="1:18" ht="15">
      <c r="A9" s="43"/>
      <c r="B9" s="58" t="s">
        <v>27</v>
      </c>
      <c r="C9" s="162" t="s">
        <v>231</v>
      </c>
      <c r="D9" s="163"/>
      <c r="E9" s="56"/>
      <c r="F9" s="59" t="s">
        <v>28</v>
      </c>
      <c r="G9" s="162" t="s">
        <v>236</v>
      </c>
      <c r="H9" s="164"/>
      <c r="I9" s="164"/>
      <c r="J9" s="164"/>
      <c r="K9" s="164"/>
      <c r="L9" s="164"/>
      <c r="M9" s="164"/>
      <c r="N9" s="165"/>
      <c r="O9" s="43"/>
      <c r="Q9" s="46"/>
      <c r="R9" s="46"/>
    </row>
    <row r="10" spans="1:18" ht="15">
      <c r="A10" s="38"/>
      <c r="B10" s="60" t="s">
        <v>29</v>
      </c>
      <c r="C10" s="61"/>
      <c r="D10" s="62"/>
      <c r="E10" s="63"/>
      <c r="F10" s="60" t="s">
        <v>29</v>
      </c>
      <c r="G10" s="64"/>
      <c r="H10" s="64"/>
      <c r="I10" s="64"/>
      <c r="J10" s="64"/>
      <c r="K10" s="64"/>
      <c r="L10" s="64"/>
      <c r="M10" s="64"/>
      <c r="N10" s="64"/>
      <c r="O10" s="51"/>
      <c r="Q10" s="46"/>
      <c r="R10" s="46"/>
    </row>
    <row r="11" spans="1:18" ht="15">
      <c r="A11" s="43"/>
      <c r="B11" s="55"/>
      <c r="C11" s="162" t="s">
        <v>230</v>
      </c>
      <c r="D11" s="163"/>
      <c r="E11" s="56"/>
      <c r="F11" s="57"/>
      <c r="G11" s="162" t="s">
        <v>235</v>
      </c>
      <c r="H11" s="164"/>
      <c r="I11" s="164"/>
      <c r="J11" s="164"/>
      <c r="K11" s="164"/>
      <c r="L11" s="164"/>
      <c r="M11" s="164"/>
      <c r="N11" s="165"/>
      <c r="O11" s="43"/>
      <c r="Q11" s="46"/>
      <c r="R11" s="46"/>
    </row>
    <row r="12" spans="1:18" ht="15">
      <c r="A12" s="43"/>
      <c r="B12" s="65"/>
      <c r="C12" s="162" t="s">
        <v>231</v>
      </c>
      <c r="D12" s="163"/>
      <c r="E12" s="56"/>
      <c r="F12" s="66"/>
      <c r="G12" s="162" t="s">
        <v>236</v>
      </c>
      <c r="H12" s="164"/>
      <c r="I12" s="164"/>
      <c r="J12" s="164"/>
      <c r="K12" s="164"/>
      <c r="L12" s="164"/>
      <c r="M12" s="164"/>
      <c r="N12" s="165"/>
      <c r="O12" s="43"/>
      <c r="Q12" s="46"/>
      <c r="R12" s="46"/>
    </row>
    <row r="13" spans="1:18" ht="15.75">
      <c r="A13" s="38"/>
      <c r="B13" s="40"/>
      <c r="C13" s="40"/>
      <c r="D13" s="40"/>
      <c r="E13" s="40"/>
      <c r="F13" s="67" t="s">
        <v>30</v>
      </c>
      <c r="G13" s="50"/>
      <c r="H13" s="50"/>
      <c r="I13" s="50"/>
      <c r="J13" s="40"/>
      <c r="K13" s="40"/>
      <c r="L13" s="40"/>
      <c r="M13" s="68"/>
      <c r="N13" s="1"/>
      <c r="O13" s="51"/>
      <c r="Q13" s="46"/>
      <c r="R13" s="46"/>
    </row>
    <row r="14" spans="1:18" ht="15">
      <c r="A14" s="38"/>
      <c r="B14" s="69" t="s">
        <v>31</v>
      </c>
      <c r="C14" s="40"/>
      <c r="D14" s="40"/>
      <c r="E14" s="40"/>
      <c r="F14" s="70" t="s">
        <v>32</v>
      </c>
      <c r="G14" s="70" t="s">
        <v>33</v>
      </c>
      <c r="H14" s="70" t="s">
        <v>34</v>
      </c>
      <c r="I14" s="70" t="s">
        <v>35</v>
      </c>
      <c r="J14" s="70" t="s">
        <v>36</v>
      </c>
      <c r="K14" s="166" t="s">
        <v>37</v>
      </c>
      <c r="L14" s="167"/>
      <c r="M14" s="71" t="s">
        <v>38</v>
      </c>
      <c r="N14" s="72" t="s">
        <v>39</v>
      </c>
      <c r="O14" s="43"/>
      <c r="R14" s="46"/>
    </row>
    <row r="15" spans="1:18" ht="18" customHeight="1">
      <c r="A15" s="43"/>
      <c r="B15" s="73" t="s">
        <v>40</v>
      </c>
      <c r="C15" s="74" t="str">
        <f>IF(C8&gt;"",C8&amp;" - "&amp;G8,"")</f>
        <v>Nurvo, Terttu - Mäkinen, Pirkko</v>
      </c>
      <c r="D15" s="75"/>
      <c r="E15" s="76"/>
      <c r="F15" s="78">
        <v>2</v>
      </c>
      <c r="G15" s="78">
        <v>3</v>
      </c>
      <c r="H15" s="78">
        <v>4</v>
      </c>
      <c r="I15" s="78"/>
      <c r="J15" s="78"/>
      <c r="K15" s="79">
        <f>IF(ISBLANK(F15),"",COUNTIF(F15:J15,"&gt;=0"))</f>
        <v>3</v>
      </c>
      <c r="L15" s="80">
        <f>IF(ISBLANK(F15),"",(IF(LEFT(F15,1)="-",1,0)+IF(LEFT(G15,1)="-",1,0)+IF(LEFT(H15,1)="-",1,0)+IF(LEFT(I15,1)="-",1,0)+IF(LEFT(J15,1)="-",1,0)))</f>
        <v>0</v>
      </c>
      <c r="M15" s="81">
        <f aca="true" t="shared" si="0" ref="M15:N19">IF(K15=3,1,"")</f>
        <v>1</v>
      </c>
      <c r="N15" s="82">
        <f t="shared" si="0"/>
      </c>
      <c r="O15" s="43"/>
      <c r="Q15" s="46"/>
      <c r="R15" s="46"/>
    </row>
    <row r="16" spans="1:18" ht="18" customHeight="1">
      <c r="A16" s="43"/>
      <c r="B16" s="73" t="s">
        <v>41</v>
      </c>
      <c r="C16" s="75" t="str">
        <f>IF(C9&gt;"",C9&amp;" - "&amp;G9,"")</f>
        <v>Sellberg, Lena - Santala, Raija</v>
      </c>
      <c r="D16" s="74"/>
      <c r="E16" s="76"/>
      <c r="F16" s="83">
        <v>8</v>
      </c>
      <c r="G16" s="78">
        <v>3</v>
      </c>
      <c r="H16" s="78">
        <v>4</v>
      </c>
      <c r="I16" s="78"/>
      <c r="J16" s="78"/>
      <c r="K16" s="79">
        <f>IF(ISBLANK(F16),"",COUNTIF(F16:J16,"&gt;=0"))</f>
        <v>3</v>
      </c>
      <c r="L16" s="80">
        <f>IF(ISBLANK(F16),"",(IF(LEFT(F16,1)="-",1,0)+IF(LEFT(G16,1)="-",1,0)+IF(LEFT(H16,1)="-",1,0)+IF(LEFT(I16,1)="-",1,0)+IF(LEFT(J16,1)="-",1,0)))</f>
        <v>0</v>
      </c>
      <c r="M16" s="81">
        <f t="shared" si="0"/>
        <v>1</v>
      </c>
      <c r="N16" s="82">
        <f t="shared" si="0"/>
      </c>
      <c r="O16" s="43"/>
      <c r="Q16" s="46"/>
      <c r="R16" s="46"/>
    </row>
    <row r="17" spans="1:18" ht="18" customHeight="1">
      <c r="A17" s="43"/>
      <c r="B17" s="84" t="s">
        <v>42</v>
      </c>
      <c r="C17" s="85" t="str">
        <f>IF(C11&gt;"",C11&amp;" / "&amp;C12,"")</f>
        <v>Nurvo, Terttu / Sellberg, Lena</v>
      </c>
      <c r="D17" s="86" t="str">
        <f>IF(G11&gt;"",G11&amp;" / "&amp;G12,"")</f>
        <v>Mäkinen, Pirkko / Santala, Raija</v>
      </c>
      <c r="E17" s="87"/>
      <c r="F17" s="88">
        <v>1</v>
      </c>
      <c r="G17" s="105">
        <v>5</v>
      </c>
      <c r="H17" s="90">
        <v>0</v>
      </c>
      <c r="I17" s="90"/>
      <c r="J17" s="90"/>
      <c r="K17" s="79">
        <f>IF(ISBLANK(F17),"",COUNTIF(F17:J17,"&gt;=0"))</f>
        <v>3</v>
      </c>
      <c r="L17" s="80">
        <f>IF(ISBLANK(F17),"",(IF(LEFT(F17,1)="-",1,0)+IF(LEFT(G17,1)="-",1,0)+IF(LEFT(H17,1)="-",1,0)+IF(LEFT(I17,1)="-",1,0)+IF(LEFT(J17,1)="-",1,0)))</f>
        <v>0</v>
      </c>
      <c r="M17" s="81">
        <f t="shared" si="0"/>
        <v>1</v>
      </c>
      <c r="N17" s="82">
        <f t="shared" si="0"/>
      </c>
      <c r="O17" s="43"/>
      <c r="Q17" s="46"/>
      <c r="R17" s="46"/>
    </row>
    <row r="18" spans="1:18" ht="18" customHeight="1">
      <c r="A18" s="43"/>
      <c r="B18" s="73" t="s">
        <v>43</v>
      </c>
      <c r="C18" s="75" t="str">
        <f>IF(C8&gt;"",C8&amp;" - "&amp;G9,"")</f>
        <v>Nurvo, Terttu - Santala, Raija</v>
      </c>
      <c r="D18" s="74"/>
      <c r="E18" s="76"/>
      <c r="F18" s="91"/>
      <c r="G18" s="78"/>
      <c r="H18" s="78"/>
      <c r="I18" s="78"/>
      <c r="J18" s="77"/>
      <c r="K18" s="79">
        <f>IF(ISBLANK(F18),"",COUNTIF(F18:J18,"&gt;=0"))</f>
      </c>
      <c r="L18" s="80">
        <f>IF(ISBLANK(F18),"",(IF(LEFT(F18,1)="-",1,0)+IF(LEFT(G18,1)="-",1,0)+IF(LEFT(H18,1)="-",1,0)+IF(LEFT(I18,1)="-",1,0)+IF(LEFT(J18,1)="-",1,0)))</f>
      </c>
      <c r="M18" s="81">
        <f t="shared" si="0"/>
      </c>
      <c r="N18" s="82">
        <f t="shared" si="0"/>
      </c>
      <c r="O18" s="43"/>
      <c r="Q18" s="46"/>
      <c r="R18" s="46"/>
    </row>
    <row r="19" spans="1:18" ht="18" customHeight="1" thickBot="1">
      <c r="A19" s="43"/>
      <c r="B19" s="73" t="s">
        <v>44</v>
      </c>
      <c r="C19" s="75" t="str">
        <f>IF(C9&gt;"",C9&amp;" - "&amp;G8,"")</f>
        <v>Sellberg, Lena - Mäkinen, Pirkko</v>
      </c>
      <c r="D19" s="74"/>
      <c r="E19" s="76"/>
      <c r="F19" s="77"/>
      <c r="G19" s="78"/>
      <c r="H19" s="77"/>
      <c r="I19" s="78"/>
      <c r="J19" s="78"/>
      <c r="K19" s="79">
        <f>IF(ISBLANK(F19),"",COUNTIF(F19:J19,"&gt;=0"))</f>
      </c>
      <c r="L19" s="92">
        <f>IF(ISBLANK(F19),"",(IF(LEFT(F19,1)="-",1,0)+IF(LEFT(G19,1)="-",1,0)+IF(LEFT(H19,1)="-",1,0)+IF(LEFT(I19,1)="-",1,0)+IF(LEFT(J19,1)="-",1,0)))</f>
      </c>
      <c r="M19" s="81">
        <f t="shared" si="0"/>
      </c>
      <c r="N19" s="82">
        <f t="shared" si="0"/>
      </c>
      <c r="O19" s="43"/>
      <c r="Q19" s="46"/>
      <c r="R19" s="46"/>
    </row>
    <row r="20" spans="1:18" ht="16.5" thickBot="1">
      <c r="A20" s="38"/>
      <c r="B20" s="40"/>
      <c r="C20" s="40"/>
      <c r="D20" s="40"/>
      <c r="E20" s="40"/>
      <c r="F20" s="40"/>
      <c r="G20" s="40"/>
      <c r="H20" s="40"/>
      <c r="I20" s="93" t="s">
        <v>45</v>
      </c>
      <c r="J20" s="94"/>
      <c r="K20" s="95">
        <f>IF(ISBLANK(D15),"",SUM(K15:K19))</f>
      </c>
      <c r="L20" s="96">
        <f>IF(ISBLANK(E15),"",SUM(L15:L19))</f>
      </c>
      <c r="M20" s="97">
        <f>IF(ISBLANK(F15),"",SUM(M15:M19))</f>
        <v>3</v>
      </c>
      <c r="N20" s="98">
        <f>IF(ISBLANK(F15),"",SUM(N15:N19))</f>
        <v>0</v>
      </c>
      <c r="O20" s="43"/>
      <c r="Q20" s="46"/>
      <c r="R20" s="46"/>
    </row>
    <row r="21" spans="1:18" ht="15">
      <c r="A21" s="38"/>
      <c r="B21" s="39" t="s">
        <v>46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51"/>
      <c r="Q21" s="46"/>
      <c r="R21" s="46"/>
    </row>
    <row r="22" spans="1:18" ht="15">
      <c r="A22" s="38"/>
      <c r="B22" s="99" t="s">
        <v>47</v>
      </c>
      <c r="C22" s="99"/>
      <c r="D22" s="99" t="s">
        <v>49</v>
      </c>
      <c r="E22" s="100"/>
      <c r="F22" s="99"/>
      <c r="G22" s="99" t="s">
        <v>48</v>
      </c>
      <c r="H22" s="100"/>
      <c r="I22" s="99"/>
      <c r="J22" s="3" t="s">
        <v>50</v>
      </c>
      <c r="K22" s="1"/>
      <c r="L22" s="40"/>
      <c r="M22" s="40"/>
      <c r="N22" s="40"/>
      <c r="O22" s="51"/>
      <c r="Q22" s="46"/>
      <c r="R22" s="46"/>
    </row>
    <row r="23" spans="1:18" ht="18.75" thickBot="1">
      <c r="A23" s="38"/>
      <c r="B23" s="40"/>
      <c r="C23" s="40"/>
      <c r="D23" s="40"/>
      <c r="E23" s="40"/>
      <c r="F23" s="40"/>
      <c r="G23" s="40"/>
      <c r="H23" s="40"/>
      <c r="I23" s="40"/>
      <c r="J23" s="168" t="str">
        <f>IF(M20=3,C7,IF(N20=3,G7,""))</f>
        <v>Tote</v>
      </c>
      <c r="K23" s="169"/>
      <c r="L23" s="169"/>
      <c r="M23" s="169"/>
      <c r="N23" s="170"/>
      <c r="O23" s="43"/>
      <c r="Q23" s="46"/>
      <c r="R23" s="46"/>
    </row>
    <row r="24" spans="1:18" ht="18">
      <c r="A24" s="101"/>
      <c r="B24" s="102"/>
      <c r="C24" s="102"/>
      <c r="D24" s="102"/>
      <c r="E24" s="102"/>
      <c r="F24" s="102"/>
      <c r="G24" s="102"/>
      <c r="H24" s="102"/>
      <c r="I24" s="102"/>
      <c r="J24" s="103"/>
      <c r="K24" s="103"/>
      <c r="L24" s="103"/>
      <c r="M24" s="103"/>
      <c r="N24" s="103"/>
      <c r="O24" s="8"/>
      <c r="Q24" s="46"/>
      <c r="R24" s="46"/>
    </row>
    <row r="25" spans="2:18" ht="15">
      <c r="B25" s="104" t="s">
        <v>51</v>
      </c>
      <c r="Q25" s="46"/>
      <c r="R25" s="46"/>
    </row>
  </sheetData>
  <sheetProtection/>
  <mergeCells count="17">
    <mergeCell ref="I2:N2"/>
    <mergeCell ref="I3:N3"/>
    <mergeCell ref="I4:N4"/>
    <mergeCell ref="I5:K5"/>
    <mergeCell ref="M5:N5"/>
    <mergeCell ref="C7:D7"/>
    <mergeCell ref="G7:N7"/>
    <mergeCell ref="C12:D12"/>
    <mergeCell ref="G12:N12"/>
    <mergeCell ref="K14:L14"/>
    <mergeCell ref="J23:N23"/>
    <mergeCell ref="C8:D8"/>
    <mergeCell ref="G8:N8"/>
    <mergeCell ref="C9:D9"/>
    <mergeCell ref="G9:N9"/>
    <mergeCell ref="C11:D11"/>
    <mergeCell ref="G11:N1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B1">
      <selection activeCell="E31" sqref="E31"/>
    </sheetView>
  </sheetViews>
  <sheetFormatPr defaultColWidth="9.140625" defaultRowHeight="15"/>
  <cols>
    <col min="1" max="1" width="7.140625" style="0" customWidth="1"/>
    <col min="2" max="2" width="21.28125" style="0" customWidth="1"/>
    <col min="3" max="3" width="18.7109375" style="0" customWidth="1"/>
    <col min="4" max="4" width="16.28125" style="0" customWidth="1"/>
    <col min="5" max="5" width="17.421875" style="0" customWidth="1"/>
  </cols>
  <sheetData>
    <row r="1" spans="1:11" ht="15">
      <c r="A1" t="s">
        <v>161</v>
      </c>
      <c r="B1" t="s">
        <v>67</v>
      </c>
      <c r="C1" t="s">
        <v>107</v>
      </c>
      <c r="F1" t="s">
        <v>0</v>
      </c>
      <c r="G1">
        <v>2187</v>
      </c>
      <c r="H1">
        <v>2097</v>
      </c>
      <c r="K1">
        <f aca="true" t="shared" si="0" ref="K1:K56">SUM(G1+H1)</f>
        <v>4284</v>
      </c>
    </row>
    <row r="2" spans="1:11" ht="15">
      <c r="A2" t="s">
        <v>161</v>
      </c>
      <c r="B2" t="s">
        <v>68</v>
      </c>
      <c r="C2" t="s">
        <v>108</v>
      </c>
      <c r="D2" t="s">
        <v>116</v>
      </c>
      <c r="F2" t="s">
        <v>1</v>
      </c>
      <c r="G2">
        <v>2174</v>
      </c>
      <c r="H2">
        <v>2013</v>
      </c>
      <c r="I2">
        <v>1867</v>
      </c>
      <c r="K2">
        <f t="shared" si="0"/>
        <v>4187</v>
      </c>
    </row>
    <row r="3" spans="1:11" ht="15">
      <c r="A3" t="s">
        <v>161</v>
      </c>
      <c r="B3" t="s">
        <v>69</v>
      </c>
      <c r="C3" t="s">
        <v>109</v>
      </c>
      <c r="D3" t="s">
        <v>79</v>
      </c>
      <c r="E3" t="s">
        <v>119</v>
      </c>
      <c r="F3" t="s">
        <v>55</v>
      </c>
      <c r="G3">
        <v>2008</v>
      </c>
      <c r="H3">
        <v>2056</v>
      </c>
      <c r="I3">
        <v>1969</v>
      </c>
      <c r="J3">
        <v>1836</v>
      </c>
      <c r="K3">
        <f t="shared" si="0"/>
        <v>4064</v>
      </c>
    </row>
    <row r="4" spans="1:11" ht="15">
      <c r="A4" t="s">
        <v>161</v>
      </c>
      <c r="B4" t="s">
        <v>70</v>
      </c>
      <c r="C4" t="s">
        <v>110</v>
      </c>
      <c r="D4" t="s">
        <v>148</v>
      </c>
      <c r="F4" t="s">
        <v>6</v>
      </c>
      <c r="G4">
        <v>1975</v>
      </c>
      <c r="H4">
        <v>2026</v>
      </c>
      <c r="I4">
        <v>1916</v>
      </c>
      <c r="K4">
        <f t="shared" si="0"/>
        <v>4001</v>
      </c>
    </row>
    <row r="5" spans="1:11" ht="15">
      <c r="A5" t="s">
        <v>161</v>
      </c>
      <c r="B5" t="s">
        <v>71</v>
      </c>
      <c r="C5" t="s">
        <v>111</v>
      </c>
      <c r="F5" t="s">
        <v>3</v>
      </c>
      <c r="G5">
        <v>1973</v>
      </c>
      <c r="H5">
        <v>2002</v>
      </c>
      <c r="K5">
        <f t="shared" si="0"/>
        <v>3975</v>
      </c>
    </row>
    <row r="6" spans="1:11" ht="15">
      <c r="A6" t="s">
        <v>161</v>
      </c>
      <c r="B6" t="s">
        <v>72</v>
      </c>
      <c r="C6" t="s">
        <v>112</v>
      </c>
      <c r="F6" t="s">
        <v>53</v>
      </c>
      <c r="G6">
        <v>1959</v>
      </c>
      <c r="H6">
        <v>1922</v>
      </c>
      <c r="K6">
        <f t="shared" si="0"/>
        <v>3881</v>
      </c>
    </row>
    <row r="7" spans="1:11" ht="15">
      <c r="A7" t="s">
        <v>161</v>
      </c>
      <c r="B7" t="s">
        <v>73</v>
      </c>
      <c r="C7" t="s">
        <v>113</v>
      </c>
      <c r="F7" t="s">
        <v>8</v>
      </c>
      <c r="G7">
        <v>1786</v>
      </c>
      <c r="H7">
        <v>1790</v>
      </c>
      <c r="K7">
        <f t="shared" si="0"/>
        <v>3576</v>
      </c>
    </row>
    <row r="8" spans="1:11" ht="15">
      <c r="A8" t="s">
        <v>161</v>
      </c>
      <c r="B8" t="s">
        <v>74</v>
      </c>
      <c r="C8" t="s">
        <v>114</v>
      </c>
      <c r="F8" t="s">
        <v>56</v>
      </c>
      <c r="G8">
        <v>1733</v>
      </c>
      <c r="H8">
        <v>1792</v>
      </c>
      <c r="K8">
        <f t="shared" si="0"/>
        <v>3525</v>
      </c>
    </row>
    <row r="9" spans="1:11" ht="15">
      <c r="A9" t="s">
        <v>161</v>
      </c>
      <c r="B9" t="s">
        <v>75</v>
      </c>
      <c r="C9" t="s">
        <v>115</v>
      </c>
      <c r="F9" t="s">
        <v>156</v>
      </c>
      <c r="G9">
        <v>1666</v>
      </c>
      <c r="H9">
        <v>1768</v>
      </c>
      <c r="K9">
        <f t="shared" si="0"/>
        <v>3434</v>
      </c>
    </row>
    <row r="10" ht="15">
      <c r="K10">
        <f t="shared" si="0"/>
        <v>0</v>
      </c>
    </row>
    <row r="11" spans="1:11" ht="15">
      <c r="A11" t="s">
        <v>162</v>
      </c>
      <c r="B11" t="s">
        <v>76</v>
      </c>
      <c r="C11" t="s">
        <v>116</v>
      </c>
      <c r="F11" t="s">
        <v>1</v>
      </c>
      <c r="G11">
        <v>2174</v>
      </c>
      <c r="H11">
        <v>1867</v>
      </c>
      <c r="K11">
        <f t="shared" si="0"/>
        <v>4041</v>
      </c>
    </row>
    <row r="12" spans="1:11" ht="15">
      <c r="A12" t="s">
        <v>162</v>
      </c>
      <c r="B12" t="s">
        <v>71</v>
      </c>
      <c r="C12" t="s">
        <v>111</v>
      </c>
      <c r="F12" t="s">
        <v>0</v>
      </c>
      <c r="G12">
        <v>1973</v>
      </c>
      <c r="H12">
        <v>2002</v>
      </c>
      <c r="K12">
        <f t="shared" si="0"/>
        <v>3975</v>
      </c>
    </row>
    <row r="13" spans="1:11" ht="15">
      <c r="A13" t="s">
        <v>162</v>
      </c>
      <c r="B13" t="s">
        <v>77</v>
      </c>
      <c r="C13" t="s">
        <v>117</v>
      </c>
      <c r="F13" t="s">
        <v>157</v>
      </c>
      <c r="G13">
        <v>1935</v>
      </c>
      <c r="H13">
        <v>2002</v>
      </c>
      <c r="K13">
        <f t="shared" si="0"/>
        <v>3937</v>
      </c>
    </row>
    <row r="14" spans="1:11" ht="15">
      <c r="A14" t="s">
        <v>162</v>
      </c>
      <c r="B14" t="s">
        <v>78</v>
      </c>
      <c r="C14" t="s">
        <v>118</v>
      </c>
      <c r="F14" t="s">
        <v>6</v>
      </c>
      <c r="G14">
        <v>1975</v>
      </c>
      <c r="H14">
        <v>1916</v>
      </c>
      <c r="K14">
        <f t="shared" si="0"/>
        <v>3891</v>
      </c>
    </row>
    <row r="15" spans="1:11" ht="15">
      <c r="A15" t="s">
        <v>162</v>
      </c>
      <c r="B15" t="s">
        <v>72</v>
      </c>
      <c r="C15" t="s">
        <v>112</v>
      </c>
      <c r="F15" t="s">
        <v>53</v>
      </c>
      <c r="G15">
        <v>1959</v>
      </c>
      <c r="H15">
        <v>1922</v>
      </c>
      <c r="K15">
        <f t="shared" si="0"/>
        <v>3881</v>
      </c>
    </row>
    <row r="16" spans="1:11" ht="15">
      <c r="A16" t="s">
        <v>162</v>
      </c>
      <c r="B16" t="s">
        <v>79</v>
      </c>
      <c r="C16" t="s">
        <v>119</v>
      </c>
      <c r="F16" t="s">
        <v>55</v>
      </c>
      <c r="G16">
        <v>1969</v>
      </c>
      <c r="H16">
        <v>1836</v>
      </c>
      <c r="K16">
        <f t="shared" si="0"/>
        <v>3805</v>
      </c>
    </row>
    <row r="17" spans="1:11" ht="15">
      <c r="A17" t="s">
        <v>162</v>
      </c>
      <c r="B17" t="s">
        <v>73</v>
      </c>
      <c r="C17" t="s">
        <v>113</v>
      </c>
      <c r="F17" t="s">
        <v>8</v>
      </c>
      <c r="G17">
        <v>1786</v>
      </c>
      <c r="H17">
        <v>1790</v>
      </c>
      <c r="K17">
        <f t="shared" si="0"/>
        <v>3576</v>
      </c>
    </row>
    <row r="18" spans="1:11" ht="15">
      <c r="A18" t="s">
        <v>162</v>
      </c>
      <c r="B18" t="s">
        <v>74</v>
      </c>
      <c r="C18" t="s">
        <v>114</v>
      </c>
      <c r="F18" t="s">
        <v>56</v>
      </c>
      <c r="G18">
        <v>1733</v>
      </c>
      <c r="H18">
        <v>1792</v>
      </c>
      <c r="K18">
        <f t="shared" si="0"/>
        <v>3525</v>
      </c>
    </row>
    <row r="19" spans="1:11" ht="15">
      <c r="A19" t="s">
        <v>162</v>
      </c>
      <c r="B19" t="s">
        <v>80</v>
      </c>
      <c r="C19" t="s">
        <v>120</v>
      </c>
      <c r="F19" t="s">
        <v>7</v>
      </c>
      <c r="G19">
        <v>1725</v>
      </c>
      <c r="H19">
        <v>1781</v>
      </c>
      <c r="K19">
        <f t="shared" si="0"/>
        <v>3506</v>
      </c>
    </row>
    <row r="20" spans="1:11" ht="15">
      <c r="A20" t="s">
        <v>162</v>
      </c>
      <c r="B20" t="s">
        <v>75</v>
      </c>
      <c r="C20" t="s">
        <v>115</v>
      </c>
      <c r="F20" t="s">
        <v>156</v>
      </c>
      <c r="G20">
        <v>1666</v>
      </c>
      <c r="H20">
        <v>1768</v>
      </c>
      <c r="K20">
        <f t="shared" si="0"/>
        <v>3434</v>
      </c>
    </row>
    <row r="21" spans="1:11" ht="15">
      <c r="A21" t="s">
        <v>162</v>
      </c>
      <c r="B21" t="s">
        <v>81</v>
      </c>
      <c r="C21" t="s">
        <v>121</v>
      </c>
      <c r="F21" t="s">
        <v>61</v>
      </c>
      <c r="G21">
        <v>1707</v>
      </c>
      <c r="H21">
        <v>1724</v>
      </c>
      <c r="K21">
        <f t="shared" si="0"/>
        <v>3431</v>
      </c>
    </row>
    <row r="22" ht="15">
      <c r="K22">
        <f t="shared" si="0"/>
        <v>0</v>
      </c>
    </row>
    <row r="23" spans="1:11" ht="15">
      <c r="A23" t="s">
        <v>163</v>
      </c>
      <c r="B23" t="s">
        <v>82</v>
      </c>
      <c r="C23" t="s">
        <v>121</v>
      </c>
      <c r="D23" t="s">
        <v>149</v>
      </c>
      <c r="F23" t="s">
        <v>7</v>
      </c>
      <c r="G23">
        <v>1841</v>
      </c>
      <c r="H23">
        <v>1724</v>
      </c>
      <c r="I23">
        <v>1444</v>
      </c>
      <c r="K23">
        <f t="shared" si="0"/>
        <v>3565</v>
      </c>
    </row>
    <row r="24" spans="1:11" ht="15">
      <c r="A24" t="s">
        <v>163</v>
      </c>
      <c r="B24" t="s">
        <v>52</v>
      </c>
      <c r="C24" t="s">
        <v>122</v>
      </c>
      <c r="F24" t="s">
        <v>1</v>
      </c>
      <c r="G24">
        <v>1867</v>
      </c>
      <c r="H24">
        <v>1584</v>
      </c>
      <c r="K24">
        <f t="shared" si="0"/>
        <v>3451</v>
      </c>
    </row>
    <row r="25" spans="1:11" ht="15">
      <c r="A25" t="s">
        <v>163</v>
      </c>
      <c r="B25" t="s">
        <v>83</v>
      </c>
      <c r="C25" t="s">
        <v>123</v>
      </c>
      <c r="D25" t="s">
        <v>150</v>
      </c>
      <c r="E25" t="s">
        <v>155</v>
      </c>
      <c r="F25" t="s">
        <v>2</v>
      </c>
      <c r="G25">
        <v>1671</v>
      </c>
      <c r="H25">
        <v>1539</v>
      </c>
      <c r="I25">
        <v>1444</v>
      </c>
      <c r="J25">
        <v>1421</v>
      </c>
      <c r="K25">
        <f t="shared" si="0"/>
        <v>3210</v>
      </c>
    </row>
    <row r="26" spans="1:11" ht="15">
      <c r="A26" t="s">
        <v>163</v>
      </c>
      <c r="B26" t="s">
        <v>84</v>
      </c>
      <c r="C26" t="s">
        <v>124</v>
      </c>
      <c r="D26" t="s">
        <v>151</v>
      </c>
      <c r="F26" t="s">
        <v>64</v>
      </c>
      <c r="G26">
        <v>1516</v>
      </c>
      <c r="H26">
        <v>1618</v>
      </c>
      <c r="I26">
        <v>1618</v>
      </c>
      <c r="K26">
        <f t="shared" si="0"/>
        <v>3134</v>
      </c>
    </row>
    <row r="27" ht="15">
      <c r="K27">
        <f t="shared" si="0"/>
        <v>0</v>
      </c>
    </row>
    <row r="28" spans="1:11" ht="15">
      <c r="A28" t="s">
        <v>164</v>
      </c>
      <c r="B28" t="s">
        <v>85</v>
      </c>
      <c r="C28" t="s">
        <v>125</v>
      </c>
      <c r="F28" t="s">
        <v>8</v>
      </c>
      <c r="G28">
        <v>1511</v>
      </c>
      <c r="H28">
        <v>1748</v>
      </c>
      <c r="K28">
        <f t="shared" si="0"/>
        <v>3259</v>
      </c>
    </row>
    <row r="29" spans="1:11" ht="15">
      <c r="A29" t="s">
        <v>164</v>
      </c>
      <c r="B29" t="s">
        <v>86</v>
      </c>
      <c r="C29" t="s">
        <v>126</v>
      </c>
      <c r="D29" t="s">
        <v>152</v>
      </c>
      <c r="F29" t="s">
        <v>0</v>
      </c>
      <c r="G29">
        <v>1695</v>
      </c>
      <c r="H29">
        <v>1559</v>
      </c>
      <c r="I29">
        <v>1556</v>
      </c>
      <c r="K29">
        <f t="shared" si="0"/>
        <v>3254</v>
      </c>
    </row>
    <row r="30" spans="1:11" ht="15">
      <c r="A30" t="s">
        <v>164</v>
      </c>
      <c r="B30" t="s">
        <v>87</v>
      </c>
      <c r="C30" t="s">
        <v>127</v>
      </c>
      <c r="D30" t="s">
        <v>153</v>
      </c>
      <c r="F30" t="s">
        <v>7</v>
      </c>
      <c r="G30">
        <v>1841</v>
      </c>
      <c r="H30">
        <v>1385</v>
      </c>
      <c r="I30">
        <v>1240</v>
      </c>
      <c r="K30">
        <f t="shared" si="0"/>
        <v>3226</v>
      </c>
    </row>
    <row r="31" spans="1:11" ht="15">
      <c r="A31" t="s">
        <v>164</v>
      </c>
      <c r="B31" t="s">
        <v>88</v>
      </c>
      <c r="C31" t="s">
        <v>128</v>
      </c>
      <c r="F31" t="s">
        <v>158</v>
      </c>
      <c r="G31">
        <v>1589</v>
      </c>
      <c r="H31">
        <v>1599</v>
      </c>
      <c r="K31">
        <f t="shared" si="0"/>
        <v>3188</v>
      </c>
    </row>
    <row r="32" spans="1:11" ht="15">
      <c r="A32" t="s">
        <v>164</v>
      </c>
      <c r="B32" t="s">
        <v>89</v>
      </c>
      <c r="C32" t="s">
        <v>129</v>
      </c>
      <c r="F32" t="s">
        <v>9</v>
      </c>
      <c r="G32">
        <v>1564</v>
      </c>
      <c r="H32">
        <v>1482</v>
      </c>
      <c r="K32">
        <f t="shared" si="0"/>
        <v>3046</v>
      </c>
    </row>
    <row r="33" spans="1:11" ht="15">
      <c r="A33" t="s">
        <v>164</v>
      </c>
      <c r="B33" t="s">
        <v>90</v>
      </c>
      <c r="C33" t="s">
        <v>130</v>
      </c>
      <c r="F33" t="s">
        <v>6</v>
      </c>
      <c r="G33">
        <v>1706</v>
      </c>
      <c r="H33">
        <v>1326</v>
      </c>
      <c r="K33">
        <f t="shared" si="0"/>
        <v>3032</v>
      </c>
    </row>
    <row r="34" spans="1:11" ht="15">
      <c r="A34" t="s">
        <v>164</v>
      </c>
      <c r="B34" t="s">
        <v>91</v>
      </c>
      <c r="C34" t="s">
        <v>131</v>
      </c>
      <c r="F34" t="s">
        <v>58</v>
      </c>
      <c r="G34">
        <v>1586</v>
      </c>
      <c r="H34">
        <v>1397</v>
      </c>
      <c r="K34">
        <f t="shared" si="0"/>
        <v>2983</v>
      </c>
    </row>
    <row r="35" spans="1:11" ht="15">
      <c r="A35" t="s">
        <v>164</v>
      </c>
      <c r="B35" t="s">
        <v>92</v>
      </c>
      <c r="C35" t="s">
        <v>132</v>
      </c>
      <c r="F35" t="s">
        <v>5</v>
      </c>
      <c r="G35">
        <v>1528</v>
      </c>
      <c r="H35">
        <v>1435</v>
      </c>
      <c r="K35">
        <f t="shared" si="0"/>
        <v>2963</v>
      </c>
    </row>
    <row r="36" spans="1:11" ht="15">
      <c r="A36" t="s">
        <v>164</v>
      </c>
      <c r="B36" t="s">
        <v>93</v>
      </c>
      <c r="C36" t="s">
        <v>133</v>
      </c>
      <c r="D36" t="s">
        <v>154</v>
      </c>
      <c r="F36" t="s">
        <v>2</v>
      </c>
      <c r="G36">
        <v>1548</v>
      </c>
      <c r="H36">
        <v>1391</v>
      </c>
      <c r="I36">
        <v>1338</v>
      </c>
      <c r="K36">
        <f t="shared" si="0"/>
        <v>2939</v>
      </c>
    </row>
    <row r="37" spans="1:11" ht="15">
      <c r="A37" t="s">
        <v>164</v>
      </c>
      <c r="B37" t="s">
        <v>94</v>
      </c>
      <c r="C37" t="s">
        <v>134</v>
      </c>
      <c r="F37" t="s">
        <v>10</v>
      </c>
      <c r="G37">
        <v>1410</v>
      </c>
      <c r="H37">
        <v>1498</v>
      </c>
      <c r="K37">
        <f t="shared" si="0"/>
        <v>2908</v>
      </c>
    </row>
    <row r="38" spans="1:11" ht="15">
      <c r="A38" t="s">
        <v>164</v>
      </c>
      <c r="B38" t="s">
        <v>95</v>
      </c>
      <c r="C38" t="s">
        <v>135</v>
      </c>
      <c r="F38" t="s">
        <v>4</v>
      </c>
      <c r="G38">
        <v>1377</v>
      </c>
      <c r="H38">
        <v>1300</v>
      </c>
      <c r="K38">
        <f t="shared" si="0"/>
        <v>2677</v>
      </c>
    </row>
    <row r="39" spans="1:11" ht="15">
      <c r="A39" t="s">
        <v>164</v>
      </c>
      <c r="B39" t="s">
        <v>96</v>
      </c>
      <c r="C39" t="s">
        <v>136</v>
      </c>
      <c r="F39" t="s">
        <v>65</v>
      </c>
      <c r="G39">
        <v>1037</v>
      </c>
      <c r="H39">
        <v>695</v>
      </c>
      <c r="K39">
        <f t="shared" si="0"/>
        <v>1732</v>
      </c>
    </row>
    <row r="40" ht="15">
      <c r="K40">
        <f t="shared" si="0"/>
        <v>0</v>
      </c>
    </row>
    <row r="41" spans="1:11" ht="15">
      <c r="A41" t="s">
        <v>165</v>
      </c>
      <c r="B41" t="s">
        <v>86</v>
      </c>
      <c r="C41" t="s">
        <v>137</v>
      </c>
      <c r="F41" t="s">
        <v>0</v>
      </c>
      <c r="G41">
        <v>1695</v>
      </c>
      <c r="H41">
        <v>1632</v>
      </c>
      <c r="K41">
        <f t="shared" si="0"/>
        <v>3327</v>
      </c>
    </row>
    <row r="42" spans="1:11" ht="15">
      <c r="A42" t="s">
        <v>165</v>
      </c>
      <c r="B42" t="s">
        <v>97</v>
      </c>
      <c r="C42" t="s">
        <v>138</v>
      </c>
      <c r="F42" t="s">
        <v>3</v>
      </c>
      <c r="G42">
        <v>1340</v>
      </c>
      <c r="H42">
        <v>1395</v>
      </c>
      <c r="K42">
        <f t="shared" si="0"/>
        <v>2735</v>
      </c>
    </row>
    <row r="43" spans="1:11" ht="15">
      <c r="A43" t="s">
        <v>165</v>
      </c>
      <c r="B43" t="s">
        <v>98</v>
      </c>
      <c r="C43" t="s">
        <v>139</v>
      </c>
      <c r="F43" t="s">
        <v>6</v>
      </c>
      <c r="G43">
        <v>1408</v>
      </c>
      <c r="H43">
        <v>1175</v>
      </c>
      <c r="K43">
        <f t="shared" si="0"/>
        <v>2583</v>
      </c>
    </row>
    <row r="44" spans="1:11" ht="15">
      <c r="A44" t="s">
        <v>165</v>
      </c>
      <c r="B44" t="s">
        <v>99</v>
      </c>
      <c r="C44" t="s">
        <v>140</v>
      </c>
      <c r="F44" t="s">
        <v>10</v>
      </c>
      <c r="G44">
        <v>711</v>
      </c>
      <c r="H44">
        <v>925</v>
      </c>
      <c r="K44">
        <f t="shared" si="0"/>
        <v>1636</v>
      </c>
    </row>
    <row r="45" ht="15">
      <c r="K45">
        <f t="shared" si="0"/>
        <v>0</v>
      </c>
    </row>
    <row r="46" spans="1:11" ht="15">
      <c r="A46" t="s">
        <v>166</v>
      </c>
      <c r="B46" t="s">
        <v>100</v>
      </c>
      <c r="C46" t="s">
        <v>141</v>
      </c>
      <c r="F46" t="s">
        <v>2</v>
      </c>
      <c r="G46">
        <v>1447</v>
      </c>
      <c r="H46">
        <v>925</v>
      </c>
      <c r="K46">
        <f t="shared" si="0"/>
        <v>2372</v>
      </c>
    </row>
    <row r="47" spans="1:11" ht="15">
      <c r="A47" t="s">
        <v>166</v>
      </c>
      <c r="B47" t="s">
        <v>101</v>
      </c>
      <c r="C47" t="s">
        <v>142</v>
      </c>
      <c r="F47" t="s">
        <v>159</v>
      </c>
      <c r="G47">
        <v>945</v>
      </c>
      <c r="H47">
        <v>1201</v>
      </c>
      <c r="K47">
        <f t="shared" si="0"/>
        <v>2146</v>
      </c>
    </row>
    <row r="48" spans="1:11" ht="15">
      <c r="A48" t="s">
        <v>166</v>
      </c>
      <c r="B48" t="s">
        <v>102</v>
      </c>
      <c r="C48" t="s">
        <v>143</v>
      </c>
      <c r="F48" t="s">
        <v>156</v>
      </c>
      <c r="G48">
        <v>1125</v>
      </c>
      <c r="H48">
        <v>902</v>
      </c>
      <c r="K48">
        <f t="shared" si="0"/>
        <v>2027</v>
      </c>
    </row>
    <row r="49" ht="15">
      <c r="K49">
        <f t="shared" si="0"/>
        <v>0</v>
      </c>
    </row>
    <row r="50" spans="1:11" ht="15">
      <c r="A50" t="s">
        <v>167</v>
      </c>
      <c r="B50" t="s">
        <v>103</v>
      </c>
      <c r="C50" t="s">
        <v>144</v>
      </c>
      <c r="F50" t="s">
        <v>5</v>
      </c>
      <c r="G50">
        <v>1331</v>
      </c>
      <c r="H50">
        <v>1149</v>
      </c>
      <c r="K50">
        <f t="shared" si="0"/>
        <v>2480</v>
      </c>
    </row>
    <row r="51" spans="1:11" ht="15">
      <c r="A51" t="s">
        <v>167</v>
      </c>
      <c r="B51" t="s">
        <v>101</v>
      </c>
      <c r="C51" t="s">
        <v>145</v>
      </c>
      <c r="F51" t="s">
        <v>159</v>
      </c>
      <c r="G51">
        <v>945</v>
      </c>
      <c r="H51">
        <v>1201</v>
      </c>
      <c r="K51">
        <f t="shared" si="0"/>
        <v>2146</v>
      </c>
    </row>
    <row r="52" spans="1:11" ht="15">
      <c r="A52" t="s">
        <v>167</v>
      </c>
      <c r="B52" t="s">
        <v>104</v>
      </c>
      <c r="C52" t="s">
        <v>143</v>
      </c>
      <c r="F52" t="s">
        <v>156</v>
      </c>
      <c r="G52">
        <v>1125</v>
      </c>
      <c r="H52">
        <v>902</v>
      </c>
      <c r="K52">
        <f t="shared" si="0"/>
        <v>2027</v>
      </c>
    </row>
    <row r="53" spans="1:11" ht="15">
      <c r="A53" t="s">
        <v>167</v>
      </c>
      <c r="B53" t="s">
        <v>105</v>
      </c>
      <c r="C53" t="s">
        <v>146</v>
      </c>
      <c r="F53" t="s">
        <v>160</v>
      </c>
      <c r="G53">
        <v>925</v>
      </c>
      <c r="H53">
        <v>997</v>
      </c>
      <c r="K53">
        <f t="shared" si="0"/>
        <v>1922</v>
      </c>
    </row>
    <row r="54" ht="15">
      <c r="K54">
        <f t="shared" si="0"/>
        <v>0</v>
      </c>
    </row>
    <row r="55" spans="1:11" ht="15">
      <c r="A55" t="s">
        <v>168</v>
      </c>
      <c r="B55" t="s">
        <v>103</v>
      </c>
      <c r="C55" t="s">
        <v>144</v>
      </c>
      <c r="F55" t="s">
        <v>5</v>
      </c>
      <c r="G55">
        <v>1331</v>
      </c>
      <c r="H55">
        <v>1149</v>
      </c>
      <c r="K55">
        <f t="shared" si="0"/>
        <v>2480</v>
      </c>
    </row>
    <row r="56" spans="1:11" ht="15">
      <c r="A56" t="s">
        <v>168</v>
      </c>
      <c r="B56" t="s">
        <v>106</v>
      </c>
      <c r="C56" t="s">
        <v>147</v>
      </c>
      <c r="F56" t="s">
        <v>160</v>
      </c>
      <c r="G56">
        <v>1260</v>
      </c>
      <c r="H56">
        <v>812</v>
      </c>
      <c r="K56">
        <f t="shared" si="0"/>
        <v>2072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0"/>
  <sheetViews>
    <sheetView zoomScalePageLayoutView="0" workbookViewId="0" topLeftCell="A163">
      <selection activeCell="P181" sqref="P181"/>
    </sheetView>
  </sheetViews>
  <sheetFormatPr defaultColWidth="9.140625" defaultRowHeight="15"/>
  <cols>
    <col min="1" max="1" width="2.140625" style="0" customWidth="1"/>
    <col min="2" max="2" width="5.8515625" style="0" customWidth="1"/>
    <col min="3" max="3" width="23.57421875" style="0" customWidth="1"/>
    <col min="4" max="4" width="22.00390625" style="0" customWidth="1"/>
    <col min="5" max="5" width="3.7109375" style="0" customWidth="1"/>
    <col min="6" max="10" width="6.710937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2.8515625" style="0" customWidth="1"/>
    <col min="17" max="17" width="28.00390625" style="0" customWidth="1"/>
  </cols>
  <sheetData>
    <row r="1" spans="1:17" ht="15.75">
      <c r="A1" s="32"/>
      <c r="B1" s="33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Q1" s="37" t="s">
        <v>11</v>
      </c>
    </row>
    <row r="2" spans="1:17" ht="15.75">
      <c r="A2" s="38"/>
      <c r="B2" s="1"/>
      <c r="C2" s="39" t="s">
        <v>12</v>
      </c>
      <c r="D2" s="40"/>
      <c r="E2" s="40"/>
      <c r="F2" s="1"/>
      <c r="G2" s="41" t="s">
        <v>13</v>
      </c>
      <c r="H2" s="42"/>
      <c r="I2" s="171" t="s">
        <v>14</v>
      </c>
      <c r="J2" s="164"/>
      <c r="K2" s="164"/>
      <c r="L2" s="164"/>
      <c r="M2" s="164"/>
      <c r="N2" s="165"/>
      <c r="O2" s="43"/>
      <c r="Q2" s="37" t="s">
        <v>15</v>
      </c>
    </row>
    <row r="3" spans="1:18" ht="17.25" customHeight="1">
      <c r="A3" s="38"/>
      <c r="B3" s="44"/>
      <c r="C3" s="45" t="s">
        <v>16</v>
      </c>
      <c r="D3" s="40"/>
      <c r="E3" s="40"/>
      <c r="F3" s="1"/>
      <c r="G3" s="41" t="s">
        <v>17</v>
      </c>
      <c r="H3" s="42"/>
      <c r="I3" s="171" t="s">
        <v>7</v>
      </c>
      <c r="J3" s="164"/>
      <c r="K3" s="164"/>
      <c r="L3" s="164"/>
      <c r="M3" s="164"/>
      <c r="N3" s="165"/>
      <c r="O3" s="43"/>
      <c r="Q3" s="46"/>
      <c r="R3" s="46"/>
    </row>
    <row r="4" spans="1:18" ht="15">
      <c r="A4" s="38"/>
      <c r="B4" s="40"/>
      <c r="C4" s="47" t="s">
        <v>18</v>
      </c>
      <c r="D4" s="40"/>
      <c r="E4" s="40"/>
      <c r="F4" s="40"/>
      <c r="G4" s="41" t="s">
        <v>19</v>
      </c>
      <c r="H4" s="48"/>
      <c r="I4" s="171" t="s">
        <v>245</v>
      </c>
      <c r="J4" s="171"/>
      <c r="K4" s="171"/>
      <c r="L4" s="171"/>
      <c r="M4" s="171"/>
      <c r="N4" s="172"/>
      <c r="O4" s="43"/>
      <c r="Q4" s="46"/>
      <c r="R4" s="46"/>
    </row>
    <row r="5" spans="1:18" ht="15.75">
      <c r="A5" s="38"/>
      <c r="B5" s="40"/>
      <c r="C5" s="40"/>
      <c r="D5" s="40"/>
      <c r="E5" s="40"/>
      <c r="F5" s="40"/>
      <c r="G5" s="41" t="s">
        <v>20</v>
      </c>
      <c r="H5" s="42"/>
      <c r="I5" s="173">
        <v>43778</v>
      </c>
      <c r="J5" s="174"/>
      <c r="K5" s="174"/>
      <c r="L5" s="49" t="s">
        <v>21</v>
      </c>
      <c r="M5" s="175"/>
      <c r="N5" s="172"/>
      <c r="O5" s="43"/>
      <c r="Q5" s="46"/>
      <c r="R5" s="46"/>
    </row>
    <row r="6" spans="1:18" ht="15">
      <c r="A6" s="38"/>
      <c r="B6" s="1"/>
      <c r="C6" s="50" t="s">
        <v>22</v>
      </c>
      <c r="D6" s="40"/>
      <c r="E6" s="40"/>
      <c r="F6" s="40"/>
      <c r="G6" s="50" t="s">
        <v>22</v>
      </c>
      <c r="H6" s="40"/>
      <c r="I6" s="40"/>
      <c r="J6" s="40"/>
      <c r="K6" s="40"/>
      <c r="L6" s="40"/>
      <c r="M6" s="40"/>
      <c r="N6" s="40"/>
      <c r="O6" s="51"/>
      <c r="Q6" s="46"/>
      <c r="R6" s="46"/>
    </row>
    <row r="7" spans="1:18" ht="15.75">
      <c r="A7" s="43"/>
      <c r="B7" s="52" t="s">
        <v>23</v>
      </c>
      <c r="C7" s="176" t="s">
        <v>8</v>
      </c>
      <c r="D7" s="177"/>
      <c r="E7" s="53"/>
      <c r="F7" s="54" t="s">
        <v>24</v>
      </c>
      <c r="G7" s="176" t="s">
        <v>57</v>
      </c>
      <c r="H7" s="178"/>
      <c r="I7" s="178"/>
      <c r="J7" s="178"/>
      <c r="K7" s="178"/>
      <c r="L7" s="178"/>
      <c r="M7" s="178"/>
      <c r="N7" s="179"/>
      <c r="O7" s="43"/>
      <c r="Q7" s="46"/>
      <c r="R7" s="46"/>
    </row>
    <row r="8" spans="1:18" ht="15">
      <c r="A8" s="43"/>
      <c r="B8" s="55" t="s">
        <v>25</v>
      </c>
      <c r="C8" s="162" t="s">
        <v>179</v>
      </c>
      <c r="D8" s="163"/>
      <c r="E8" s="56"/>
      <c r="F8" s="57" t="s">
        <v>26</v>
      </c>
      <c r="G8" s="162" t="s">
        <v>180</v>
      </c>
      <c r="H8" s="164"/>
      <c r="I8" s="164"/>
      <c r="J8" s="164"/>
      <c r="K8" s="164"/>
      <c r="L8" s="164"/>
      <c r="M8" s="164"/>
      <c r="N8" s="165"/>
      <c r="O8" s="43"/>
      <c r="Q8" s="46"/>
      <c r="R8" s="46"/>
    </row>
    <row r="9" spans="1:18" ht="15">
      <c r="A9" s="43"/>
      <c r="B9" s="58" t="s">
        <v>27</v>
      </c>
      <c r="C9" s="162" t="s">
        <v>178</v>
      </c>
      <c r="D9" s="163"/>
      <c r="E9" s="56"/>
      <c r="F9" s="59" t="s">
        <v>28</v>
      </c>
      <c r="G9" s="162" t="s">
        <v>181</v>
      </c>
      <c r="H9" s="164"/>
      <c r="I9" s="164"/>
      <c r="J9" s="164"/>
      <c r="K9" s="164"/>
      <c r="L9" s="164"/>
      <c r="M9" s="164"/>
      <c r="N9" s="165"/>
      <c r="O9" s="43"/>
      <c r="Q9" s="46"/>
      <c r="R9" s="46"/>
    </row>
    <row r="10" spans="1:18" ht="15">
      <c r="A10" s="38"/>
      <c r="B10" s="60" t="s">
        <v>29</v>
      </c>
      <c r="C10" s="61"/>
      <c r="D10" s="62"/>
      <c r="E10" s="63"/>
      <c r="F10" s="60" t="s">
        <v>29</v>
      </c>
      <c r="G10" s="64"/>
      <c r="H10" s="64"/>
      <c r="I10" s="64"/>
      <c r="J10" s="64"/>
      <c r="K10" s="64"/>
      <c r="L10" s="64"/>
      <c r="M10" s="64"/>
      <c r="N10" s="64"/>
      <c r="O10" s="51"/>
      <c r="Q10" s="46"/>
      <c r="R10" s="46"/>
    </row>
    <row r="11" spans="1:18" ht="15">
      <c r="A11" s="43"/>
      <c r="B11" s="55"/>
      <c r="C11" s="162" t="s">
        <v>179</v>
      </c>
      <c r="D11" s="163"/>
      <c r="E11" s="56"/>
      <c r="F11" s="57"/>
      <c r="G11" s="162" t="s">
        <v>180</v>
      </c>
      <c r="H11" s="164"/>
      <c r="I11" s="164"/>
      <c r="J11" s="164"/>
      <c r="K11" s="164"/>
      <c r="L11" s="164"/>
      <c r="M11" s="164"/>
      <c r="N11" s="165"/>
      <c r="O11" s="43"/>
      <c r="Q11" s="46"/>
      <c r="R11" s="46"/>
    </row>
    <row r="12" spans="1:18" ht="15">
      <c r="A12" s="43"/>
      <c r="B12" s="65"/>
      <c r="C12" s="162" t="s">
        <v>178</v>
      </c>
      <c r="D12" s="163"/>
      <c r="E12" s="56"/>
      <c r="F12" s="66"/>
      <c r="G12" s="162" t="s">
        <v>181</v>
      </c>
      <c r="H12" s="164"/>
      <c r="I12" s="164"/>
      <c r="J12" s="164"/>
      <c r="K12" s="164"/>
      <c r="L12" s="164"/>
      <c r="M12" s="164"/>
      <c r="N12" s="165"/>
      <c r="O12" s="43"/>
      <c r="Q12" s="46"/>
      <c r="R12" s="46"/>
    </row>
    <row r="13" spans="1:18" ht="15.75">
      <c r="A13" s="38"/>
      <c r="B13" s="40"/>
      <c r="C13" s="40"/>
      <c r="D13" s="40"/>
      <c r="E13" s="40"/>
      <c r="F13" s="67" t="s">
        <v>30</v>
      </c>
      <c r="G13" s="50"/>
      <c r="H13" s="50"/>
      <c r="I13" s="50"/>
      <c r="J13" s="40"/>
      <c r="K13" s="40"/>
      <c r="L13" s="40"/>
      <c r="M13" s="68"/>
      <c r="N13" s="1"/>
      <c r="O13" s="51"/>
      <c r="Q13" s="46"/>
      <c r="R13" s="46"/>
    </row>
    <row r="14" spans="1:18" ht="15">
      <c r="A14" s="38"/>
      <c r="B14" s="69" t="s">
        <v>31</v>
      </c>
      <c r="C14" s="40"/>
      <c r="D14" s="40"/>
      <c r="E14" s="40"/>
      <c r="F14" s="70" t="s">
        <v>32</v>
      </c>
      <c r="G14" s="70" t="s">
        <v>33</v>
      </c>
      <c r="H14" s="70" t="s">
        <v>34</v>
      </c>
      <c r="I14" s="70" t="s">
        <v>35</v>
      </c>
      <c r="J14" s="70" t="s">
        <v>36</v>
      </c>
      <c r="K14" s="166" t="s">
        <v>37</v>
      </c>
      <c r="L14" s="167"/>
      <c r="M14" s="71" t="s">
        <v>38</v>
      </c>
      <c r="N14" s="72" t="s">
        <v>39</v>
      </c>
      <c r="O14" s="43"/>
      <c r="R14" s="46"/>
    </row>
    <row r="15" spans="1:18" ht="18" customHeight="1">
      <c r="A15" s="43"/>
      <c r="B15" s="73" t="s">
        <v>40</v>
      </c>
      <c r="C15" s="74" t="str">
        <f>IF(C8&gt;"",C8&amp;" - "&amp;G8,"")</f>
        <v>Saapunki, Ari - Pautamo, Jarmo</v>
      </c>
      <c r="D15" s="75"/>
      <c r="E15" s="76"/>
      <c r="F15" s="78">
        <v>-8</v>
      </c>
      <c r="G15" s="78">
        <v>4</v>
      </c>
      <c r="H15" s="78">
        <v>-8</v>
      </c>
      <c r="I15" s="78">
        <v>7</v>
      </c>
      <c r="J15" s="78">
        <v>-9</v>
      </c>
      <c r="K15" s="79">
        <f>IF(ISBLANK(F15),"",COUNTIF(F15:J15,"&gt;=0"))</f>
        <v>2</v>
      </c>
      <c r="L15" s="80">
        <f>IF(ISBLANK(F15),"",(IF(LEFT(F15,1)="-",1,0)+IF(LEFT(G15,1)="-",1,0)+IF(LEFT(H15,1)="-",1,0)+IF(LEFT(I15,1)="-",1,0)+IF(LEFT(J15,1)="-",1,0)))</f>
        <v>3</v>
      </c>
      <c r="M15" s="81">
        <f aca="true" t="shared" si="0" ref="M15:N19">IF(K15=3,1,"")</f>
      </c>
      <c r="N15" s="82">
        <f t="shared" si="0"/>
        <v>1</v>
      </c>
      <c r="O15" s="43"/>
      <c r="Q15" s="46"/>
      <c r="R15" s="46"/>
    </row>
    <row r="16" spans="1:18" ht="18" customHeight="1">
      <c r="A16" s="43"/>
      <c r="B16" s="73" t="s">
        <v>41</v>
      </c>
      <c r="C16" s="75" t="str">
        <f>IF(C9&gt;"",C9&amp;" - "&amp;G9,"")</f>
        <v>Kettunen, Heikki - Gogu, Adrian</v>
      </c>
      <c r="D16" s="74"/>
      <c r="E16" s="76"/>
      <c r="F16" s="83">
        <v>10</v>
      </c>
      <c r="G16" s="78">
        <v>5</v>
      </c>
      <c r="H16" s="78">
        <v>6</v>
      </c>
      <c r="I16" s="78"/>
      <c r="J16" s="78"/>
      <c r="K16" s="79">
        <f>IF(ISBLANK(F16),"",COUNTIF(F16:J16,"&gt;=0"))</f>
        <v>3</v>
      </c>
      <c r="L16" s="80">
        <f>IF(ISBLANK(F16),"",(IF(LEFT(F16,1)="-",1,0)+IF(LEFT(G16,1)="-",1,0)+IF(LEFT(H16,1)="-",1,0)+IF(LEFT(I16,1)="-",1,0)+IF(LEFT(J16,1)="-",1,0)))</f>
        <v>0</v>
      </c>
      <c r="M16" s="81">
        <f t="shared" si="0"/>
        <v>1</v>
      </c>
      <c r="N16" s="82">
        <f t="shared" si="0"/>
      </c>
      <c r="O16" s="43"/>
      <c r="Q16" s="46"/>
      <c r="R16" s="46"/>
    </row>
    <row r="17" spans="1:18" ht="18" customHeight="1">
      <c r="A17" s="43"/>
      <c r="B17" s="84" t="s">
        <v>42</v>
      </c>
      <c r="C17" s="85" t="str">
        <f>IF(C11&gt;"",C11&amp;" / "&amp;C12,"")</f>
        <v>Saapunki, Ari / Kettunen, Heikki</v>
      </c>
      <c r="D17" s="86" t="str">
        <f>IF(G11&gt;"",G11&amp;" / "&amp;G12,"")</f>
        <v>Pautamo, Jarmo / Gogu, Adrian</v>
      </c>
      <c r="E17" s="87"/>
      <c r="F17" s="88">
        <v>7</v>
      </c>
      <c r="G17" s="105">
        <v>6</v>
      </c>
      <c r="H17" s="90">
        <v>6</v>
      </c>
      <c r="I17" s="90"/>
      <c r="J17" s="90"/>
      <c r="K17" s="79">
        <f>IF(ISBLANK(F17),"",COUNTIF(F17:J17,"&gt;=0"))</f>
        <v>3</v>
      </c>
      <c r="L17" s="80">
        <f>IF(ISBLANK(F17),"",(IF(LEFT(F17,1)="-",1,0)+IF(LEFT(G17,1)="-",1,0)+IF(LEFT(H17,1)="-",1,0)+IF(LEFT(I17,1)="-",1,0)+IF(LEFT(J17,1)="-",1,0)))</f>
        <v>0</v>
      </c>
      <c r="M17" s="81">
        <f t="shared" si="0"/>
        <v>1</v>
      </c>
      <c r="N17" s="82">
        <f t="shared" si="0"/>
      </c>
      <c r="O17" s="43"/>
      <c r="Q17" s="46"/>
      <c r="R17" s="46"/>
    </row>
    <row r="18" spans="1:18" ht="18" customHeight="1">
      <c r="A18" s="43"/>
      <c r="B18" s="73" t="s">
        <v>43</v>
      </c>
      <c r="C18" s="75" t="str">
        <f>IF(C8&gt;"",C8&amp;" - "&amp;G9,"")</f>
        <v>Saapunki, Ari - Gogu, Adrian</v>
      </c>
      <c r="D18" s="74"/>
      <c r="E18" s="76"/>
      <c r="F18" s="91">
        <v>3</v>
      </c>
      <c r="G18" s="78">
        <v>-8</v>
      </c>
      <c r="H18" s="78">
        <v>9</v>
      </c>
      <c r="I18" s="78">
        <v>6</v>
      </c>
      <c r="J18" s="77"/>
      <c r="K18" s="79">
        <f>IF(ISBLANK(F18),"",COUNTIF(F18:J18,"&gt;=0"))</f>
        <v>3</v>
      </c>
      <c r="L18" s="80">
        <f>IF(ISBLANK(F18),"",(IF(LEFT(F18,1)="-",1,0)+IF(LEFT(G18,1)="-",1,0)+IF(LEFT(H18,1)="-",1,0)+IF(LEFT(I18,1)="-",1,0)+IF(LEFT(J18,1)="-",1,0)))</f>
        <v>1</v>
      </c>
      <c r="M18" s="81">
        <f t="shared" si="0"/>
        <v>1</v>
      </c>
      <c r="N18" s="82">
        <f t="shared" si="0"/>
      </c>
      <c r="O18" s="43"/>
      <c r="Q18" s="46"/>
      <c r="R18" s="46"/>
    </row>
    <row r="19" spans="1:18" ht="18" customHeight="1" thickBot="1">
      <c r="A19" s="43"/>
      <c r="B19" s="73" t="s">
        <v>44</v>
      </c>
      <c r="C19" s="75" t="str">
        <f>IF(C9&gt;"",C9&amp;" - "&amp;G8,"")</f>
        <v>Kettunen, Heikki - Pautamo, Jarmo</v>
      </c>
      <c r="D19" s="74"/>
      <c r="E19" s="76"/>
      <c r="F19" s="77"/>
      <c r="G19" s="78"/>
      <c r="H19" s="77"/>
      <c r="I19" s="78"/>
      <c r="J19" s="78"/>
      <c r="K19" s="79">
        <f>IF(ISBLANK(F19),"",COUNTIF(F19:J19,"&gt;=0"))</f>
      </c>
      <c r="L19" s="92">
        <f>IF(ISBLANK(F19),"",(IF(LEFT(F19,1)="-",1,0)+IF(LEFT(G19,1)="-",1,0)+IF(LEFT(H19,1)="-",1,0)+IF(LEFT(I19,1)="-",1,0)+IF(LEFT(J19,1)="-",1,0)))</f>
      </c>
      <c r="M19" s="81">
        <f t="shared" si="0"/>
      </c>
      <c r="N19" s="82">
        <f t="shared" si="0"/>
      </c>
      <c r="O19" s="43"/>
      <c r="Q19" s="46"/>
      <c r="R19" s="46"/>
    </row>
    <row r="20" spans="1:18" ht="16.5" thickBot="1">
      <c r="A20" s="38"/>
      <c r="B20" s="40"/>
      <c r="C20" s="40"/>
      <c r="D20" s="40"/>
      <c r="E20" s="40"/>
      <c r="F20" s="40"/>
      <c r="G20" s="40"/>
      <c r="H20" s="40"/>
      <c r="I20" s="93" t="s">
        <v>45</v>
      </c>
      <c r="J20" s="94"/>
      <c r="K20" s="95">
        <f>IF(ISBLANK(D15),"",SUM(K15:K19))</f>
      </c>
      <c r="L20" s="96">
        <f>IF(ISBLANK(E15),"",SUM(L15:L19))</f>
      </c>
      <c r="M20" s="97">
        <f>IF(ISBLANK(F15),"",SUM(M15:M19))</f>
        <v>3</v>
      </c>
      <c r="N20" s="98">
        <f>IF(ISBLANK(F15),"",SUM(N15:N19))</f>
        <v>1</v>
      </c>
      <c r="O20" s="43"/>
      <c r="Q20" s="46"/>
      <c r="R20" s="46"/>
    </row>
    <row r="21" spans="1:18" ht="15">
      <c r="A21" s="38"/>
      <c r="B21" s="39" t="s">
        <v>46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51"/>
      <c r="Q21" s="46"/>
      <c r="R21" s="46"/>
    </row>
    <row r="22" spans="1:18" ht="15">
      <c r="A22" s="38"/>
      <c r="B22" s="99" t="s">
        <v>47</v>
      </c>
      <c r="C22" s="99"/>
      <c r="D22" s="99" t="s">
        <v>49</v>
      </c>
      <c r="E22" s="100"/>
      <c r="F22" s="99"/>
      <c r="G22" s="99" t="s">
        <v>48</v>
      </c>
      <c r="H22" s="100"/>
      <c r="I22" s="99"/>
      <c r="J22" s="3" t="s">
        <v>50</v>
      </c>
      <c r="K22" s="1"/>
      <c r="L22" s="40"/>
      <c r="M22" s="40"/>
      <c r="N22" s="40"/>
      <c r="O22" s="51"/>
      <c r="Q22" s="46"/>
      <c r="R22" s="46"/>
    </row>
    <row r="23" spans="1:18" ht="18.75" thickBot="1">
      <c r="A23" s="38"/>
      <c r="B23" s="40"/>
      <c r="C23" s="40"/>
      <c r="D23" s="40"/>
      <c r="E23" s="40"/>
      <c r="F23" s="40"/>
      <c r="G23" s="40"/>
      <c r="H23" s="40"/>
      <c r="I23" s="40"/>
      <c r="J23" s="168" t="str">
        <f>IF(M20=3,C7,IF(N20=3,G7,""))</f>
        <v>PT-2000</v>
      </c>
      <c r="K23" s="169"/>
      <c r="L23" s="169"/>
      <c r="M23" s="169"/>
      <c r="N23" s="170"/>
      <c r="O23" s="43"/>
      <c r="Q23" s="46"/>
      <c r="R23" s="46"/>
    </row>
    <row r="24" spans="1:18" ht="18">
      <c r="A24" s="101"/>
      <c r="B24" s="102"/>
      <c r="C24" s="102"/>
      <c r="D24" s="102"/>
      <c r="E24" s="102"/>
      <c r="F24" s="102"/>
      <c r="G24" s="102"/>
      <c r="H24" s="102"/>
      <c r="I24" s="102"/>
      <c r="J24" s="103"/>
      <c r="K24" s="103"/>
      <c r="L24" s="103"/>
      <c r="M24" s="103"/>
      <c r="N24" s="103"/>
      <c r="O24" s="8"/>
      <c r="Q24" s="46"/>
      <c r="R24" s="46"/>
    </row>
    <row r="25" spans="2:18" ht="15">
      <c r="B25" s="104" t="s">
        <v>51</v>
      </c>
      <c r="Q25" s="46"/>
      <c r="R25" s="46"/>
    </row>
    <row r="26" spans="1:17" ht="15.75">
      <c r="A26" s="32"/>
      <c r="B26" s="33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Q26" s="37" t="s">
        <v>11</v>
      </c>
    </row>
    <row r="27" spans="1:17" ht="15.75">
      <c r="A27" s="38"/>
      <c r="B27" s="1"/>
      <c r="C27" s="39" t="s">
        <v>12</v>
      </c>
      <c r="D27" s="40"/>
      <c r="E27" s="40"/>
      <c r="F27" s="1"/>
      <c r="G27" s="41" t="s">
        <v>13</v>
      </c>
      <c r="H27" s="42"/>
      <c r="I27" s="171" t="s">
        <v>14</v>
      </c>
      <c r="J27" s="164"/>
      <c r="K27" s="164"/>
      <c r="L27" s="164"/>
      <c r="M27" s="164"/>
      <c r="N27" s="165"/>
      <c r="O27" s="43"/>
      <c r="Q27" s="37" t="s">
        <v>15</v>
      </c>
    </row>
    <row r="28" spans="1:18" ht="17.25" customHeight="1">
      <c r="A28" s="38"/>
      <c r="B28" s="44"/>
      <c r="C28" s="45" t="s">
        <v>16</v>
      </c>
      <c r="D28" s="40"/>
      <c r="E28" s="40"/>
      <c r="F28" s="1"/>
      <c r="G28" s="41" t="s">
        <v>17</v>
      </c>
      <c r="H28" s="42"/>
      <c r="I28" s="171"/>
      <c r="J28" s="164"/>
      <c r="K28" s="164"/>
      <c r="L28" s="164"/>
      <c r="M28" s="164"/>
      <c r="N28" s="165"/>
      <c r="O28" s="43"/>
      <c r="Q28" s="46"/>
      <c r="R28" s="46"/>
    </row>
    <row r="29" spans="1:18" ht="15">
      <c r="A29" s="38"/>
      <c r="B29" s="40"/>
      <c r="C29" s="47" t="s">
        <v>18</v>
      </c>
      <c r="D29" s="40"/>
      <c r="E29" s="40"/>
      <c r="F29" s="40"/>
      <c r="G29" s="41" t="s">
        <v>19</v>
      </c>
      <c r="H29" s="48" t="s">
        <v>245</v>
      </c>
      <c r="I29" s="171"/>
      <c r="J29" s="171"/>
      <c r="K29" s="171"/>
      <c r="L29" s="171"/>
      <c r="M29" s="171"/>
      <c r="N29" s="172"/>
      <c r="O29" s="43"/>
      <c r="Q29" s="46"/>
      <c r="R29" s="46"/>
    </row>
    <row r="30" spans="1:18" ht="15.75">
      <c r="A30" s="38"/>
      <c r="B30" s="40"/>
      <c r="C30" s="40"/>
      <c r="D30" s="40"/>
      <c r="E30" s="40"/>
      <c r="F30" s="40"/>
      <c r="G30" s="41" t="s">
        <v>20</v>
      </c>
      <c r="H30" s="42"/>
      <c r="I30" s="173"/>
      <c r="J30" s="174"/>
      <c r="K30" s="174"/>
      <c r="L30" s="49" t="s">
        <v>21</v>
      </c>
      <c r="M30" s="175"/>
      <c r="N30" s="172"/>
      <c r="O30" s="43"/>
      <c r="Q30" s="46"/>
      <c r="R30" s="46"/>
    </row>
    <row r="31" spans="1:18" ht="15">
      <c r="A31" s="38"/>
      <c r="B31" s="1"/>
      <c r="C31" s="50" t="s">
        <v>22</v>
      </c>
      <c r="D31" s="40"/>
      <c r="E31" s="40"/>
      <c r="F31" s="40"/>
      <c r="G31" s="50" t="s">
        <v>22</v>
      </c>
      <c r="H31" s="40"/>
      <c r="I31" s="40"/>
      <c r="J31" s="40"/>
      <c r="K31" s="40"/>
      <c r="L31" s="40"/>
      <c r="M31" s="40"/>
      <c r="N31" s="40"/>
      <c r="O31" s="51"/>
      <c r="Q31" s="46"/>
      <c r="R31" s="46"/>
    </row>
    <row r="32" spans="1:18" ht="15.75">
      <c r="A32" s="43"/>
      <c r="B32" s="52" t="s">
        <v>23</v>
      </c>
      <c r="C32" s="176" t="s">
        <v>0</v>
      </c>
      <c r="D32" s="177"/>
      <c r="E32" s="53"/>
      <c r="F32" s="54" t="s">
        <v>24</v>
      </c>
      <c r="G32" s="176" t="s">
        <v>56</v>
      </c>
      <c r="H32" s="178"/>
      <c r="I32" s="178"/>
      <c r="J32" s="178"/>
      <c r="K32" s="178"/>
      <c r="L32" s="178"/>
      <c r="M32" s="178"/>
      <c r="N32" s="179"/>
      <c r="O32" s="43"/>
      <c r="Q32" s="46"/>
      <c r="R32" s="46"/>
    </row>
    <row r="33" spans="1:18" ht="15">
      <c r="A33" s="43"/>
      <c r="B33" s="55" t="s">
        <v>25</v>
      </c>
      <c r="C33" s="162" t="s">
        <v>182</v>
      </c>
      <c r="D33" s="163"/>
      <c r="E33" s="56"/>
      <c r="F33" s="57" t="s">
        <v>26</v>
      </c>
      <c r="G33" s="162" t="s">
        <v>177</v>
      </c>
      <c r="H33" s="164"/>
      <c r="I33" s="164"/>
      <c r="J33" s="164"/>
      <c r="K33" s="164"/>
      <c r="L33" s="164"/>
      <c r="M33" s="164"/>
      <c r="N33" s="165"/>
      <c r="O33" s="43"/>
      <c r="Q33" s="46"/>
      <c r="R33" s="46"/>
    </row>
    <row r="34" spans="1:18" ht="15">
      <c r="A34" s="43"/>
      <c r="B34" s="58" t="s">
        <v>27</v>
      </c>
      <c r="C34" s="162" t="s">
        <v>183</v>
      </c>
      <c r="D34" s="163"/>
      <c r="E34" s="56"/>
      <c r="F34" s="59" t="s">
        <v>28</v>
      </c>
      <c r="G34" s="162" t="s">
        <v>176</v>
      </c>
      <c r="H34" s="164"/>
      <c r="I34" s="164"/>
      <c r="J34" s="164"/>
      <c r="K34" s="164"/>
      <c r="L34" s="164"/>
      <c r="M34" s="164"/>
      <c r="N34" s="165"/>
      <c r="O34" s="43"/>
      <c r="Q34" s="46"/>
      <c r="R34" s="46"/>
    </row>
    <row r="35" spans="1:18" ht="15">
      <c r="A35" s="38"/>
      <c r="B35" s="60" t="s">
        <v>29</v>
      </c>
      <c r="C35" s="61"/>
      <c r="D35" s="62"/>
      <c r="E35" s="63"/>
      <c r="F35" s="60" t="s">
        <v>29</v>
      </c>
      <c r="G35" s="64"/>
      <c r="H35" s="64"/>
      <c r="I35" s="64"/>
      <c r="J35" s="64"/>
      <c r="K35" s="64"/>
      <c r="L35" s="64"/>
      <c r="M35" s="64"/>
      <c r="N35" s="64"/>
      <c r="O35" s="51"/>
      <c r="Q35" s="46"/>
      <c r="R35" s="46"/>
    </row>
    <row r="36" spans="1:18" ht="15">
      <c r="A36" s="43"/>
      <c r="B36" s="55"/>
      <c r="C36" s="162" t="s">
        <v>182</v>
      </c>
      <c r="D36" s="163"/>
      <c r="E36" s="56"/>
      <c r="F36" s="57"/>
      <c r="G36" s="162" t="s">
        <v>177</v>
      </c>
      <c r="H36" s="164"/>
      <c r="I36" s="164"/>
      <c r="J36" s="164"/>
      <c r="K36" s="164"/>
      <c r="L36" s="164"/>
      <c r="M36" s="164"/>
      <c r="N36" s="165"/>
      <c r="O36" s="43"/>
      <c r="Q36" s="46"/>
      <c r="R36" s="46"/>
    </row>
    <row r="37" spans="1:18" ht="15">
      <c r="A37" s="43"/>
      <c r="B37" s="65"/>
      <c r="C37" s="162" t="s">
        <v>183</v>
      </c>
      <c r="D37" s="163"/>
      <c r="E37" s="56"/>
      <c r="F37" s="66"/>
      <c r="G37" s="162" t="s">
        <v>176</v>
      </c>
      <c r="H37" s="164"/>
      <c r="I37" s="164"/>
      <c r="J37" s="164"/>
      <c r="K37" s="164"/>
      <c r="L37" s="164"/>
      <c r="M37" s="164"/>
      <c r="N37" s="165"/>
      <c r="O37" s="43"/>
      <c r="Q37" s="46"/>
      <c r="R37" s="46"/>
    </row>
    <row r="38" spans="1:18" ht="15.75">
      <c r="A38" s="38"/>
      <c r="B38" s="40"/>
      <c r="C38" s="40"/>
      <c r="D38" s="40"/>
      <c r="E38" s="40"/>
      <c r="F38" s="67" t="s">
        <v>30</v>
      </c>
      <c r="G38" s="50"/>
      <c r="H38" s="50"/>
      <c r="I38" s="50"/>
      <c r="J38" s="40"/>
      <c r="K38" s="40"/>
      <c r="L38" s="40"/>
      <c r="M38" s="68"/>
      <c r="N38" s="1"/>
      <c r="O38" s="51"/>
      <c r="Q38" s="46"/>
      <c r="R38" s="46"/>
    </row>
    <row r="39" spans="1:18" ht="15">
      <c r="A39" s="38"/>
      <c r="B39" s="69" t="s">
        <v>31</v>
      </c>
      <c r="C39" s="40"/>
      <c r="D39" s="40"/>
      <c r="E39" s="40"/>
      <c r="F39" s="70" t="s">
        <v>32</v>
      </c>
      <c r="G39" s="70" t="s">
        <v>33</v>
      </c>
      <c r="H39" s="70" t="s">
        <v>34</v>
      </c>
      <c r="I39" s="70" t="s">
        <v>35</v>
      </c>
      <c r="J39" s="70" t="s">
        <v>36</v>
      </c>
      <c r="K39" s="166" t="s">
        <v>37</v>
      </c>
      <c r="L39" s="167"/>
      <c r="M39" s="71" t="s">
        <v>38</v>
      </c>
      <c r="N39" s="72" t="s">
        <v>39</v>
      </c>
      <c r="O39" s="43"/>
      <c r="R39" s="46"/>
    </row>
    <row r="40" spans="1:18" ht="18" customHeight="1">
      <c r="A40" s="43"/>
      <c r="B40" s="73" t="s">
        <v>40</v>
      </c>
      <c r="C40" s="74" t="str">
        <f>IF(C33&gt;"",C33&amp;" - "&amp;G33,"")</f>
        <v>Ikonen, Lari - Huotari, Mikko</v>
      </c>
      <c r="D40" s="75"/>
      <c r="E40" s="76"/>
      <c r="F40" s="78">
        <v>8</v>
      </c>
      <c r="G40" s="78">
        <v>5</v>
      </c>
      <c r="H40" s="78">
        <v>7</v>
      </c>
      <c r="I40" s="78"/>
      <c r="J40" s="78"/>
      <c r="K40" s="79">
        <f>IF(ISBLANK(F40),"",COUNTIF(F40:J40,"&gt;=0"))</f>
        <v>3</v>
      </c>
      <c r="L40" s="80">
        <f>IF(ISBLANK(F40),"",(IF(LEFT(F40,1)="-",1,0)+IF(LEFT(G40,1)="-",1,0)+IF(LEFT(H40,1)="-",1,0)+IF(LEFT(I40,1)="-",1,0)+IF(LEFT(J40,1)="-",1,0)))</f>
        <v>0</v>
      </c>
      <c r="M40" s="81">
        <f aca="true" t="shared" si="1" ref="M40:N44">IF(K40=3,1,"")</f>
        <v>1</v>
      </c>
      <c r="N40" s="82">
        <f t="shared" si="1"/>
      </c>
      <c r="O40" s="43"/>
      <c r="Q40" s="46"/>
      <c r="R40" s="46"/>
    </row>
    <row r="41" spans="1:18" ht="18" customHeight="1">
      <c r="A41" s="43"/>
      <c r="B41" s="73" t="s">
        <v>41</v>
      </c>
      <c r="C41" s="75" t="str">
        <f>IF(C34&gt;"",C34&amp;" - "&amp;G34,"")</f>
        <v>Heinonen, Petri - Pasanen, Mika</v>
      </c>
      <c r="D41" s="74"/>
      <c r="E41" s="76"/>
      <c r="F41" s="83">
        <v>-4</v>
      </c>
      <c r="G41" s="78">
        <v>-4</v>
      </c>
      <c r="H41" s="78">
        <v>8</v>
      </c>
      <c r="I41" s="78">
        <v>-6</v>
      </c>
      <c r="J41" s="78"/>
      <c r="K41" s="79">
        <f>IF(ISBLANK(F41),"",COUNTIF(F41:J41,"&gt;=0"))</f>
        <v>1</v>
      </c>
      <c r="L41" s="80">
        <f>IF(ISBLANK(F41),"",(IF(LEFT(F41,1)="-",1,0)+IF(LEFT(G41,1)="-",1,0)+IF(LEFT(H41,1)="-",1,0)+IF(LEFT(I41,1)="-",1,0)+IF(LEFT(J41,1)="-",1,0)))</f>
        <v>3</v>
      </c>
      <c r="M41" s="81">
        <f t="shared" si="1"/>
      </c>
      <c r="N41" s="82">
        <f t="shared" si="1"/>
        <v>1</v>
      </c>
      <c r="O41" s="43"/>
      <c r="Q41" s="46"/>
      <c r="R41" s="46"/>
    </row>
    <row r="42" spans="1:18" ht="18" customHeight="1">
      <c r="A42" s="43"/>
      <c r="B42" s="84" t="s">
        <v>42</v>
      </c>
      <c r="C42" s="85" t="str">
        <f>IF(C36&gt;"",C36&amp;" / "&amp;C37,"")</f>
        <v>Ikonen, Lari / Heinonen, Petri</v>
      </c>
      <c r="D42" s="86" t="str">
        <f>IF(G36&gt;"",G36&amp;" / "&amp;G37,"")</f>
        <v>Huotari, Mikko / Pasanen, Mika</v>
      </c>
      <c r="E42" s="87"/>
      <c r="F42" s="88">
        <v>-9</v>
      </c>
      <c r="G42" s="105">
        <v>-9</v>
      </c>
      <c r="H42" s="90">
        <v>5</v>
      </c>
      <c r="I42" s="90">
        <v>-7</v>
      </c>
      <c r="J42" s="90"/>
      <c r="K42" s="79">
        <f>IF(ISBLANK(F42),"",COUNTIF(F42:J42,"&gt;=0"))</f>
        <v>1</v>
      </c>
      <c r="L42" s="80">
        <f>IF(ISBLANK(F42),"",(IF(LEFT(F42,1)="-",1,0)+IF(LEFT(G42,1)="-",1,0)+IF(LEFT(H42,1)="-",1,0)+IF(LEFT(I42,1)="-",1,0)+IF(LEFT(J42,1)="-",1,0)))</f>
        <v>3</v>
      </c>
      <c r="M42" s="81">
        <f t="shared" si="1"/>
      </c>
      <c r="N42" s="82">
        <f t="shared" si="1"/>
        <v>1</v>
      </c>
      <c r="O42" s="43"/>
      <c r="Q42" s="46"/>
      <c r="R42" s="46"/>
    </row>
    <row r="43" spans="1:18" ht="18" customHeight="1">
      <c r="A43" s="43"/>
      <c r="B43" s="73" t="s">
        <v>43</v>
      </c>
      <c r="C43" s="75" t="str">
        <f>IF(C33&gt;"",C33&amp;" - "&amp;G34,"")</f>
        <v>Ikonen, Lari - Pasanen, Mika</v>
      </c>
      <c r="D43" s="74"/>
      <c r="E43" s="76"/>
      <c r="F43" s="91">
        <v>7</v>
      </c>
      <c r="G43" s="78">
        <v>4</v>
      </c>
      <c r="H43" s="78">
        <v>8</v>
      </c>
      <c r="I43" s="78"/>
      <c r="J43" s="77"/>
      <c r="K43" s="79">
        <f>IF(ISBLANK(F43),"",COUNTIF(F43:J43,"&gt;=0"))</f>
        <v>3</v>
      </c>
      <c r="L43" s="80">
        <f>IF(ISBLANK(F43),"",(IF(LEFT(F43,1)="-",1,0)+IF(LEFT(G43,1)="-",1,0)+IF(LEFT(H43,1)="-",1,0)+IF(LEFT(I43,1)="-",1,0)+IF(LEFT(J43,1)="-",1,0)))</f>
        <v>0</v>
      </c>
      <c r="M43" s="81">
        <f t="shared" si="1"/>
        <v>1</v>
      </c>
      <c r="N43" s="82">
        <f t="shared" si="1"/>
      </c>
      <c r="O43" s="43"/>
      <c r="Q43" s="46"/>
      <c r="R43" s="46"/>
    </row>
    <row r="44" spans="1:18" ht="18" customHeight="1" thickBot="1">
      <c r="A44" s="43"/>
      <c r="B44" s="73" t="s">
        <v>44</v>
      </c>
      <c r="C44" s="75" t="str">
        <f>IF(C34&gt;"",C34&amp;" - "&amp;G33,"")</f>
        <v>Heinonen, Petri - Huotari, Mikko</v>
      </c>
      <c r="D44" s="74"/>
      <c r="E44" s="76"/>
      <c r="F44" s="77">
        <v>-7</v>
      </c>
      <c r="G44" s="78">
        <v>-4</v>
      </c>
      <c r="H44" s="77">
        <v>-5</v>
      </c>
      <c r="I44" s="78"/>
      <c r="J44" s="78"/>
      <c r="K44" s="79">
        <f>IF(ISBLANK(F44),"",COUNTIF(F44:J44,"&gt;=0"))</f>
        <v>0</v>
      </c>
      <c r="L44" s="92">
        <f>IF(ISBLANK(F44),"",(IF(LEFT(F44,1)="-",1,0)+IF(LEFT(G44,1)="-",1,0)+IF(LEFT(H44,1)="-",1,0)+IF(LEFT(I44,1)="-",1,0)+IF(LEFT(J44,1)="-",1,0)))</f>
        <v>3</v>
      </c>
      <c r="M44" s="81">
        <f t="shared" si="1"/>
      </c>
      <c r="N44" s="82">
        <f t="shared" si="1"/>
        <v>1</v>
      </c>
      <c r="O44" s="43"/>
      <c r="Q44" s="46"/>
      <c r="R44" s="46"/>
    </row>
    <row r="45" spans="1:18" ht="16.5" thickBot="1">
      <c r="A45" s="38"/>
      <c r="B45" s="40"/>
      <c r="C45" s="40"/>
      <c r="D45" s="40"/>
      <c r="E45" s="40"/>
      <c r="F45" s="157"/>
      <c r="G45" s="40"/>
      <c r="H45" s="40"/>
      <c r="I45" s="93" t="s">
        <v>45</v>
      </c>
      <c r="J45" s="94"/>
      <c r="K45" s="95">
        <f>IF(ISBLANK(D40),"",SUM(K40:K44))</f>
      </c>
      <c r="L45" s="96">
        <f>IF(ISBLANK(E40),"",SUM(L40:L44))</f>
      </c>
      <c r="M45" s="97">
        <f>IF(ISBLANK(F40),"",SUM(M40:M44))</f>
        <v>2</v>
      </c>
      <c r="N45" s="98">
        <f>IF(ISBLANK(F40),"",SUM(N40:N44))</f>
        <v>3</v>
      </c>
      <c r="O45" s="43"/>
      <c r="Q45" s="46"/>
      <c r="R45" s="46"/>
    </row>
    <row r="46" spans="1:18" ht="15">
      <c r="A46" s="38"/>
      <c r="B46" s="39" t="s">
        <v>46</v>
      </c>
      <c r="C46" s="40"/>
      <c r="D46" s="40"/>
      <c r="E46" s="40"/>
      <c r="F46" s="157"/>
      <c r="G46" s="40"/>
      <c r="H46" s="40"/>
      <c r="I46" s="40"/>
      <c r="J46" s="40"/>
      <c r="K46" s="40"/>
      <c r="L46" s="40"/>
      <c r="M46" s="40"/>
      <c r="N46" s="40"/>
      <c r="O46" s="51"/>
      <c r="Q46" s="46"/>
      <c r="R46" s="46"/>
    </row>
    <row r="47" spans="1:18" ht="15">
      <c r="A47" s="38"/>
      <c r="B47" s="99" t="s">
        <v>47</v>
      </c>
      <c r="C47" s="99"/>
      <c r="D47" s="99" t="s">
        <v>49</v>
      </c>
      <c r="E47" s="100"/>
      <c r="F47" s="99"/>
      <c r="G47" s="99" t="s">
        <v>48</v>
      </c>
      <c r="H47" s="100"/>
      <c r="I47" s="99"/>
      <c r="J47" s="3" t="s">
        <v>50</v>
      </c>
      <c r="K47" s="1"/>
      <c r="L47" s="40"/>
      <c r="M47" s="40"/>
      <c r="N47" s="40"/>
      <c r="O47" s="51"/>
      <c r="Q47" s="46"/>
      <c r="R47" s="46"/>
    </row>
    <row r="48" spans="1:18" ht="18.75" thickBot="1">
      <c r="A48" s="38"/>
      <c r="B48" s="40"/>
      <c r="C48" s="40"/>
      <c r="D48" s="40"/>
      <c r="E48" s="40"/>
      <c r="F48" s="40"/>
      <c r="G48" s="40"/>
      <c r="H48" s="40"/>
      <c r="I48" s="40"/>
      <c r="J48" s="168" t="str">
        <f>IF(M45=3,C32,IF(N45=3,G32,""))</f>
        <v>PT-2000 2</v>
      </c>
      <c r="K48" s="169"/>
      <c r="L48" s="169"/>
      <c r="M48" s="169"/>
      <c r="N48" s="170"/>
      <c r="O48" s="43"/>
      <c r="Q48" s="46"/>
      <c r="R48" s="46"/>
    </row>
    <row r="49" spans="1:18" ht="18">
      <c r="A49" s="101"/>
      <c r="B49" s="102"/>
      <c r="C49" s="102"/>
      <c r="D49" s="102"/>
      <c r="E49" s="102"/>
      <c r="F49" s="102"/>
      <c r="G49" s="102"/>
      <c r="H49" s="102"/>
      <c r="I49" s="102"/>
      <c r="J49" s="103"/>
      <c r="K49" s="103"/>
      <c r="L49" s="103"/>
      <c r="M49" s="103"/>
      <c r="N49" s="103"/>
      <c r="O49" s="8"/>
      <c r="Q49" s="46"/>
      <c r="R49" s="46"/>
    </row>
    <row r="50" spans="2:18" ht="15">
      <c r="B50" s="104" t="s">
        <v>51</v>
      </c>
      <c r="Q50" s="46"/>
      <c r="R50" s="46"/>
    </row>
    <row r="51" spans="1:17" ht="15.75">
      <c r="A51" s="32"/>
      <c r="B51" s="33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6"/>
      <c r="Q51" s="37" t="s">
        <v>11</v>
      </c>
    </row>
    <row r="52" spans="1:17" ht="15.75">
      <c r="A52" s="38"/>
      <c r="B52" s="1"/>
      <c r="C52" s="39" t="s">
        <v>12</v>
      </c>
      <c r="D52" s="40"/>
      <c r="E52" s="40"/>
      <c r="F52" s="1"/>
      <c r="G52" s="41" t="s">
        <v>13</v>
      </c>
      <c r="H52" s="42"/>
      <c r="I52" s="171" t="s">
        <v>14</v>
      </c>
      <c r="J52" s="164"/>
      <c r="K52" s="164"/>
      <c r="L52" s="164"/>
      <c r="M52" s="164"/>
      <c r="N52" s="165"/>
      <c r="O52" s="43"/>
      <c r="Q52" s="37" t="s">
        <v>15</v>
      </c>
    </row>
    <row r="53" spans="1:18" ht="17.25" customHeight="1">
      <c r="A53" s="38"/>
      <c r="B53" s="44"/>
      <c r="C53" s="45" t="s">
        <v>16</v>
      </c>
      <c r="D53" s="40"/>
      <c r="E53" s="40"/>
      <c r="F53" s="1"/>
      <c r="G53" s="41" t="s">
        <v>17</v>
      </c>
      <c r="H53" s="42"/>
      <c r="I53" s="171"/>
      <c r="J53" s="164"/>
      <c r="K53" s="164"/>
      <c r="L53" s="164"/>
      <c r="M53" s="164"/>
      <c r="N53" s="165"/>
      <c r="O53" s="43"/>
      <c r="Q53" s="46"/>
      <c r="R53" s="46"/>
    </row>
    <row r="54" spans="1:18" ht="15">
      <c r="A54" s="38"/>
      <c r="B54" s="40"/>
      <c r="C54" s="47" t="s">
        <v>18</v>
      </c>
      <c r="D54" s="40"/>
      <c r="E54" s="40"/>
      <c r="F54" s="40"/>
      <c r="G54" s="41" t="s">
        <v>19</v>
      </c>
      <c r="H54" s="48" t="s">
        <v>245</v>
      </c>
      <c r="I54" s="171"/>
      <c r="J54" s="171"/>
      <c r="K54" s="171"/>
      <c r="L54" s="171"/>
      <c r="M54" s="171"/>
      <c r="N54" s="172"/>
      <c r="O54" s="43"/>
      <c r="Q54" s="46"/>
      <c r="R54" s="46"/>
    </row>
    <row r="55" spans="1:18" ht="15.75">
      <c r="A55" s="38"/>
      <c r="B55" s="40"/>
      <c r="C55" s="40"/>
      <c r="D55" s="40"/>
      <c r="E55" s="40"/>
      <c r="F55" s="40"/>
      <c r="G55" s="41" t="s">
        <v>20</v>
      </c>
      <c r="H55" s="42"/>
      <c r="I55" s="173"/>
      <c r="J55" s="174"/>
      <c r="K55" s="174"/>
      <c r="L55" s="49" t="s">
        <v>21</v>
      </c>
      <c r="M55" s="175"/>
      <c r="N55" s="172"/>
      <c r="O55" s="43"/>
      <c r="Q55" s="46"/>
      <c r="R55" s="46"/>
    </row>
    <row r="56" spans="1:18" ht="15">
      <c r="A56" s="38"/>
      <c r="B56" s="1"/>
      <c r="C56" s="50" t="s">
        <v>22</v>
      </c>
      <c r="D56" s="40"/>
      <c r="E56" s="40"/>
      <c r="F56" s="40"/>
      <c r="G56" s="50" t="s">
        <v>22</v>
      </c>
      <c r="H56" s="40"/>
      <c r="I56" s="40"/>
      <c r="J56" s="40"/>
      <c r="K56" s="40"/>
      <c r="L56" s="40"/>
      <c r="M56" s="40"/>
      <c r="N56" s="40"/>
      <c r="O56" s="51"/>
      <c r="Q56" s="46"/>
      <c r="R56" s="46"/>
    </row>
    <row r="57" spans="1:18" ht="15.75">
      <c r="A57" s="43"/>
      <c r="B57" s="52" t="s">
        <v>23</v>
      </c>
      <c r="C57" s="176" t="s">
        <v>53</v>
      </c>
      <c r="D57" s="177"/>
      <c r="E57" s="53"/>
      <c r="F57" s="54" t="s">
        <v>24</v>
      </c>
      <c r="G57" s="176" t="s">
        <v>6</v>
      </c>
      <c r="H57" s="178"/>
      <c r="I57" s="178"/>
      <c r="J57" s="178"/>
      <c r="K57" s="178"/>
      <c r="L57" s="178"/>
      <c r="M57" s="178"/>
      <c r="N57" s="179"/>
      <c r="O57" s="43"/>
      <c r="Q57" s="46"/>
      <c r="R57" s="46"/>
    </row>
    <row r="58" spans="1:18" ht="15">
      <c r="A58" s="43"/>
      <c r="B58" s="55" t="s">
        <v>25</v>
      </c>
      <c r="C58" s="162" t="s">
        <v>175</v>
      </c>
      <c r="D58" s="163"/>
      <c r="E58" s="56"/>
      <c r="F58" s="57" t="s">
        <v>26</v>
      </c>
      <c r="G58" s="162" t="s">
        <v>78</v>
      </c>
      <c r="H58" s="164"/>
      <c r="I58" s="164"/>
      <c r="J58" s="164"/>
      <c r="K58" s="164"/>
      <c r="L58" s="164"/>
      <c r="M58" s="164"/>
      <c r="N58" s="165"/>
      <c r="O58" s="43"/>
      <c r="Q58" s="46"/>
      <c r="R58" s="46"/>
    </row>
    <row r="59" spans="1:18" ht="15">
      <c r="A59" s="43"/>
      <c r="B59" s="58" t="s">
        <v>27</v>
      </c>
      <c r="C59" s="162" t="s">
        <v>174</v>
      </c>
      <c r="D59" s="163"/>
      <c r="E59" s="56"/>
      <c r="F59" s="59" t="s">
        <v>28</v>
      </c>
      <c r="G59" s="162" t="s">
        <v>184</v>
      </c>
      <c r="H59" s="164"/>
      <c r="I59" s="164"/>
      <c r="J59" s="164"/>
      <c r="K59" s="164"/>
      <c r="L59" s="164"/>
      <c r="M59" s="164"/>
      <c r="N59" s="165"/>
      <c r="O59" s="43"/>
      <c r="Q59" s="46"/>
      <c r="R59" s="46"/>
    </row>
    <row r="60" spans="1:18" ht="15">
      <c r="A60" s="38"/>
      <c r="B60" s="60" t="s">
        <v>29</v>
      </c>
      <c r="C60" s="61"/>
      <c r="D60" s="62"/>
      <c r="E60" s="63"/>
      <c r="F60" s="60" t="s">
        <v>29</v>
      </c>
      <c r="G60" s="64"/>
      <c r="H60" s="64"/>
      <c r="I60" s="64"/>
      <c r="J60" s="64"/>
      <c r="K60" s="64"/>
      <c r="L60" s="64"/>
      <c r="M60" s="64"/>
      <c r="N60" s="64"/>
      <c r="O60" s="51"/>
      <c r="Q60" s="46"/>
      <c r="R60" s="46"/>
    </row>
    <row r="61" spans="1:18" ht="15">
      <c r="A61" s="43"/>
      <c r="B61" s="55"/>
      <c r="C61" s="162" t="s">
        <v>175</v>
      </c>
      <c r="D61" s="163"/>
      <c r="E61" s="56"/>
      <c r="F61" s="57"/>
      <c r="G61" s="162" t="s">
        <v>78</v>
      </c>
      <c r="H61" s="164"/>
      <c r="I61" s="164"/>
      <c r="J61" s="164"/>
      <c r="K61" s="164"/>
      <c r="L61" s="164"/>
      <c r="M61" s="164"/>
      <c r="N61" s="165"/>
      <c r="O61" s="43"/>
      <c r="Q61" s="46"/>
      <c r="R61" s="46"/>
    </row>
    <row r="62" spans="1:18" ht="15">
      <c r="A62" s="43"/>
      <c r="B62" s="65"/>
      <c r="C62" s="162" t="s">
        <v>174</v>
      </c>
      <c r="D62" s="163"/>
      <c r="E62" s="56"/>
      <c r="F62" s="66"/>
      <c r="G62" s="162" t="s">
        <v>184</v>
      </c>
      <c r="H62" s="164"/>
      <c r="I62" s="164"/>
      <c r="J62" s="164"/>
      <c r="K62" s="164"/>
      <c r="L62" s="164"/>
      <c r="M62" s="164"/>
      <c r="N62" s="165"/>
      <c r="O62" s="43"/>
      <c r="Q62" s="46"/>
      <c r="R62" s="46"/>
    </row>
    <row r="63" spans="1:18" ht="15.75">
      <c r="A63" s="38"/>
      <c r="B63" s="40"/>
      <c r="C63" s="40"/>
      <c r="D63" s="40"/>
      <c r="E63" s="40"/>
      <c r="F63" s="67" t="s">
        <v>30</v>
      </c>
      <c r="G63" s="50"/>
      <c r="H63" s="50"/>
      <c r="I63" s="50"/>
      <c r="J63" s="40"/>
      <c r="K63" s="40"/>
      <c r="L63" s="40"/>
      <c r="M63" s="68"/>
      <c r="N63" s="1"/>
      <c r="O63" s="51"/>
      <c r="Q63" s="46"/>
      <c r="R63" s="46"/>
    </row>
    <row r="64" spans="1:18" ht="15">
      <c r="A64" s="38"/>
      <c r="B64" s="69" t="s">
        <v>31</v>
      </c>
      <c r="C64" s="40"/>
      <c r="D64" s="40"/>
      <c r="E64" s="40"/>
      <c r="F64" s="70" t="s">
        <v>32</v>
      </c>
      <c r="G64" s="70" t="s">
        <v>33</v>
      </c>
      <c r="H64" s="70" t="s">
        <v>34</v>
      </c>
      <c r="I64" s="70" t="s">
        <v>35</v>
      </c>
      <c r="J64" s="70" t="s">
        <v>36</v>
      </c>
      <c r="K64" s="166" t="s">
        <v>37</v>
      </c>
      <c r="L64" s="167"/>
      <c r="M64" s="71" t="s">
        <v>38</v>
      </c>
      <c r="N64" s="72" t="s">
        <v>39</v>
      </c>
      <c r="O64" s="43"/>
      <c r="R64" s="46"/>
    </row>
    <row r="65" spans="1:18" ht="18" customHeight="1">
      <c r="A65" s="43"/>
      <c r="B65" s="73" t="s">
        <v>40</v>
      </c>
      <c r="C65" s="74" t="str">
        <f>IF(C58&gt;"",C58&amp;" - "&amp;G58,"")</f>
        <v>Kivelä, Leo - Ovaska, Jukka</v>
      </c>
      <c r="D65" s="75"/>
      <c r="E65" s="76"/>
      <c r="F65" s="78">
        <v>-9</v>
      </c>
      <c r="G65" s="78">
        <v>11</v>
      </c>
      <c r="H65" s="78">
        <v>10</v>
      </c>
      <c r="I65" s="78">
        <v>4</v>
      </c>
      <c r="J65" s="78"/>
      <c r="K65" s="79">
        <f>IF(ISBLANK(F65),"",COUNTIF(F65:J65,"&gt;=0"))</f>
        <v>3</v>
      </c>
      <c r="L65" s="80">
        <f>IF(ISBLANK(F65),"",(IF(LEFT(F65,1)="-",1,0)+IF(LEFT(G65,1)="-",1,0)+IF(LEFT(H65,1)="-",1,0)+IF(LEFT(I65,1)="-",1,0)+IF(LEFT(J65,1)="-",1,0)))</f>
        <v>1</v>
      </c>
      <c r="M65" s="81">
        <f aca="true" t="shared" si="2" ref="M65:N69">IF(K65=3,1,"")</f>
        <v>1</v>
      </c>
      <c r="N65" s="82">
        <f t="shared" si="2"/>
      </c>
      <c r="O65" s="43"/>
      <c r="Q65" s="46"/>
      <c r="R65" s="46"/>
    </row>
    <row r="66" spans="1:18" ht="18" customHeight="1">
      <c r="A66" s="43"/>
      <c r="B66" s="73" t="s">
        <v>41</v>
      </c>
      <c r="C66" s="75" t="str">
        <f>IF(C59&gt;"",C59&amp;" - "&amp;G59,"")</f>
        <v>Muinonen, Julius - Viskman, Marek</v>
      </c>
      <c r="D66" s="74"/>
      <c r="E66" s="76"/>
      <c r="F66" s="83">
        <v>-10</v>
      </c>
      <c r="G66" s="78">
        <v>8</v>
      </c>
      <c r="H66" s="78">
        <v>-8</v>
      </c>
      <c r="I66" s="78">
        <v>-10</v>
      </c>
      <c r="J66" s="78"/>
      <c r="K66" s="79">
        <f>IF(ISBLANK(F66),"",COUNTIF(F66:J66,"&gt;=0"))</f>
        <v>1</v>
      </c>
      <c r="L66" s="80">
        <f>IF(ISBLANK(F66),"",(IF(LEFT(F66,1)="-",1,0)+IF(LEFT(G66,1)="-",1,0)+IF(LEFT(H66,1)="-",1,0)+IF(LEFT(I66,1)="-",1,0)+IF(LEFT(J66,1)="-",1,0)))</f>
        <v>3</v>
      </c>
      <c r="M66" s="81">
        <f t="shared" si="2"/>
      </c>
      <c r="N66" s="82">
        <f t="shared" si="2"/>
        <v>1</v>
      </c>
      <c r="O66" s="43"/>
      <c r="Q66" s="46"/>
      <c r="R66" s="46"/>
    </row>
    <row r="67" spans="1:18" ht="18" customHeight="1">
      <c r="A67" s="43"/>
      <c r="B67" s="84" t="s">
        <v>42</v>
      </c>
      <c r="C67" s="85" t="str">
        <f>IF(C61&gt;"",C61&amp;" / "&amp;C62,"")</f>
        <v>Kivelä, Leo / Muinonen, Julius</v>
      </c>
      <c r="D67" s="86" t="str">
        <f>IF(G61&gt;"",G61&amp;" / "&amp;G62,"")</f>
        <v>Ovaska, Jukka / Viskman, Marek</v>
      </c>
      <c r="E67" s="87"/>
      <c r="F67" s="88">
        <v>5</v>
      </c>
      <c r="G67" s="105">
        <v>9</v>
      </c>
      <c r="H67" s="90">
        <v>1</v>
      </c>
      <c r="I67" s="90"/>
      <c r="J67" s="90"/>
      <c r="K67" s="79">
        <f>IF(ISBLANK(F67),"",COUNTIF(F67:J67,"&gt;=0"))</f>
        <v>3</v>
      </c>
      <c r="L67" s="80">
        <f>IF(ISBLANK(F67),"",(IF(LEFT(F67,1)="-",1,0)+IF(LEFT(G67,1)="-",1,0)+IF(LEFT(H67,1)="-",1,0)+IF(LEFT(I67,1)="-",1,0)+IF(LEFT(J67,1)="-",1,0)))</f>
        <v>0</v>
      </c>
      <c r="M67" s="81">
        <f t="shared" si="2"/>
        <v>1</v>
      </c>
      <c r="N67" s="82">
        <f t="shared" si="2"/>
      </c>
      <c r="O67" s="43"/>
      <c r="Q67" s="46"/>
      <c r="R67" s="46"/>
    </row>
    <row r="68" spans="1:18" ht="18" customHeight="1">
      <c r="A68" s="43"/>
      <c r="B68" s="73" t="s">
        <v>43</v>
      </c>
      <c r="C68" s="75" t="str">
        <f>IF(C58&gt;"",C58&amp;" - "&amp;G59,"")</f>
        <v>Kivelä, Leo - Viskman, Marek</v>
      </c>
      <c r="D68" s="74"/>
      <c r="E68" s="76"/>
      <c r="F68" s="91">
        <v>3</v>
      </c>
      <c r="G68" s="78">
        <v>4</v>
      </c>
      <c r="H68" s="78">
        <v>8</v>
      </c>
      <c r="I68" s="78"/>
      <c r="J68" s="77"/>
      <c r="K68" s="79">
        <f>IF(ISBLANK(F68),"",COUNTIF(F68:J68,"&gt;=0"))</f>
        <v>3</v>
      </c>
      <c r="L68" s="80">
        <f>IF(ISBLANK(F68),"",(IF(LEFT(F68,1)="-",1,0)+IF(LEFT(G68,1)="-",1,0)+IF(LEFT(H68,1)="-",1,0)+IF(LEFT(I68,1)="-",1,0)+IF(LEFT(J68,1)="-",1,0)))</f>
        <v>0</v>
      </c>
      <c r="M68" s="81">
        <f t="shared" si="2"/>
        <v>1</v>
      </c>
      <c r="N68" s="82">
        <f t="shared" si="2"/>
      </c>
      <c r="O68" s="43"/>
      <c r="Q68" s="46"/>
      <c r="R68" s="46"/>
    </row>
    <row r="69" spans="1:18" ht="18" customHeight="1" thickBot="1">
      <c r="A69" s="43"/>
      <c r="B69" s="73" t="s">
        <v>44</v>
      </c>
      <c r="C69" s="75" t="str">
        <f>IF(C59&gt;"",C59&amp;" - "&amp;G58,"")</f>
        <v>Muinonen, Julius - Ovaska, Jukka</v>
      </c>
      <c r="D69" s="74"/>
      <c r="E69" s="76"/>
      <c r="F69" s="77"/>
      <c r="G69" s="78"/>
      <c r="H69" s="77"/>
      <c r="I69" s="78"/>
      <c r="J69" s="78"/>
      <c r="K69" s="79">
        <f>IF(ISBLANK(F69),"",COUNTIF(F69:J69,"&gt;=0"))</f>
      </c>
      <c r="L69" s="92">
        <f>IF(ISBLANK(F69),"",(IF(LEFT(F69,1)="-",1,0)+IF(LEFT(G69,1)="-",1,0)+IF(LEFT(H69,1)="-",1,0)+IF(LEFT(I69,1)="-",1,0)+IF(LEFT(J69,1)="-",1,0)))</f>
      </c>
      <c r="M69" s="81">
        <f t="shared" si="2"/>
      </c>
      <c r="N69" s="82">
        <f t="shared" si="2"/>
      </c>
      <c r="O69" s="43"/>
      <c r="Q69" s="46"/>
      <c r="R69" s="46"/>
    </row>
    <row r="70" spans="1:18" ht="16.5" thickBot="1">
      <c r="A70" s="38"/>
      <c r="B70" s="40"/>
      <c r="C70" s="40"/>
      <c r="D70" s="40"/>
      <c r="E70" s="40"/>
      <c r="F70" s="40"/>
      <c r="G70" s="40"/>
      <c r="H70" s="40"/>
      <c r="I70" s="93" t="s">
        <v>45</v>
      </c>
      <c r="J70" s="94"/>
      <c r="K70" s="95">
        <f>IF(ISBLANK(D65),"",SUM(K65:K69))</f>
      </c>
      <c r="L70" s="96">
        <f>IF(ISBLANK(E65),"",SUM(L65:L69))</f>
      </c>
      <c r="M70" s="97">
        <f>IF(ISBLANK(F65),"",SUM(M65:M69))</f>
        <v>3</v>
      </c>
      <c r="N70" s="98">
        <f>IF(ISBLANK(F65),"",SUM(N65:N69))</f>
        <v>1</v>
      </c>
      <c r="O70" s="43"/>
      <c r="Q70" s="46"/>
      <c r="R70" s="46"/>
    </row>
    <row r="71" spans="1:18" ht="15">
      <c r="A71" s="38"/>
      <c r="B71" s="39" t="s">
        <v>46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51"/>
      <c r="Q71" s="46"/>
      <c r="R71" s="46"/>
    </row>
    <row r="72" spans="1:18" ht="15">
      <c r="A72" s="38"/>
      <c r="B72" s="99" t="s">
        <v>47</v>
      </c>
      <c r="C72" s="99"/>
      <c r="D72" s="99" t="s">
        <v>49</v>
      </c>
      <c r="E72" s="100"/>
      <c r="F72" s="99"/>
      <c r="G72" s="99" t="s">
        <v>48</v>
      </c>
      <c r="H72" s="100"/>
      <c r="I72" s="99"/>
      <c r="J72" s="3" t="s">
        <v>50</v>
      </c>
      <c r="K72" s="1"/>
      <c r="L72" s="40"/>
      <c r="M72" s="40"/>
      <c r="N72" s="40"/>
      <c r="O72" s="51"/>
      <c r="Q72" s="46"/>
      <c r="R72" s="46"/>
    </row>
    <row r="73" spans="1:18" ht="18.75" thickBot="1">
      <c r="A73" s="38"/>
      <c r="B73" s="40"/>
      <c r="C73" s="40"/>
      <c r="D73" s="40"/>
      <c r="E73" s="40"/>
      <c r="F73" s="40"/>
      <c r="G73" s="40"/>
      <c r="H73" s="40"/>
      <c r="I73" s="40"/>
      <c r="J73" s="168" t="str">
        <f>IF(M70=3,C57,IF(N70=3,G57,""))</f>
        <v>LPTS</v>
      </c>
      <c r="K73" s="169"/>
      <c r="L73" s="169"/>
      <c r="M73" s="169"/>
      <c r="N73" s="170"/>
      <c r="O73" s="43"/>
      <c r="Q73" s="46"/>
      <c r="R73" s="46"/>
    </row>
    <row r="74" spans="1:18" ht="18">
      <c r="A74" s="101"/>
      <c r="B74" s="102"/>
      <c r="C74" s="102"/>
      <c r="D74" s="102"/>
      <c r="E74" s="102"/>
      <c r="F74" s="102"/>
      <c r="G74" s="102"/>
      <c r="H74" s="102"/>
      <c r="I74" s="102"/>
      <c r="J74" s="103"/>
      <c r="K74" s="103"/>
      <c r="L74" s="103"/>
      <c r="M74" s="103"/>
      <c r="N74" s="103"/>
      <c r="O74" s="8"/>
      <c r="Q74" s="46"/>
      <c r="R74" s="46"/>
    </row>
    <row r="75" spans="2:18" ht="15">
      <c r="B75" s="104" t="s">
        <v>51</v>
      </c>
      <c r="Q75" s="46"/>
      <c r="R75" s="46"/>
    </row>
    <row r="76" spans="1:17" ht="15.75">
      <c r="A76" s="32"/>
      <c r="B76" s="33"/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6"/>
      <c r="Q76" s="37" t="s">
        <v>11</v>
      </c>
    </row>
    <row r="77" spans="1:17" ht="15.75">
      <c r="A77" s="38"/>
      <c r="B77" s="1"/>
      <c r="C77" s="39" t="s">
        <v>12</v>
      </c>
      <c r="D77" s="40"/>
      <c r="E77" s="40"/>
      <c r="F77" s="1"/>
      <c r="G77" s="41" t="s">
        <v>13</v>
      </c>
      <c r="H77" s="42"/>
      <c r="I77" s="171" t="s">
        <v>14</v>
      </c>
      <c r="J77" s="164"/>
      <c r="K77" s="164"/>
      <c r="L77" s="164"/>
      <c r="M77" s="164"/>
      <c r="N77" s="165"/>
      <c r="O77" s="43"/>
      <c r="Q77" s="37" t="s">
        <v>15</v>
      </c>
    </row>
    <row r="78" spans="1:18" ht="17.25" customHeight="1">
      <c r="A78" s="38"/>
      <c r="B78" s="44"/>
      <c r="C78" s="45" t="s">
        <v>16</v>
      </c>
      <c r="D78" s="40"/>
      <c r="E78" s="40"/>
      <c r="F78" s="1"/>
      <c r="G78" s="41" t="s">
        <v>17</v>
      </c>
      <c r="H78" s="42"/>
      <c r="I78" s="171"/>
      <c r="J78" s="164"/>
      <c r="K78" s="164"/>
      <c r="L78" s="164"/>
      <c r="M78" s="164"/>
      <c r="N78" s="165"/>
      <c r="O78" s="43"/>
      <c r="Q78" s="46"/>
      <c r="R78" s="46"/>
    </row>
    <row r="79" spans="1:18" ht="15">
      <c r="A79" s="38"/>
      <c r="B79" s="40"/>
      <c r="C79" s="47" t="s">
        <v>18</v>
      </c>
      <c r="D79" s="40"/>
      <c r="E79" s="40"/>
      <c r="F79" s="40"/>
      <c r="G79" s="41" t="s">
        <v>19</v>
      </c>
      <c r="H79" s="48"/>
      <c r="I79" s="171"/>
      <c r="J79" s="171"/>
      <c r="K79" s="171"/>
      <c r="L79" s="171"/>
      <c r="M79" s="171"/>
      <c r="N79" s="172"/>
      <c r="O79" s="43"/>
      <c r="Q79" s="46"/>
      <c r="R79" s="46"/>
    </row>
    <row r="80" spans="1:18" ht="15.75">
      <c r="A80" s="38"/>
      <c r="B80" s="40"/>
      <c r="C80" s="40"/>
      <c r="D80" s="40"/>
      <c r="E80" s="40"/>
      <c r="F80" s="40"/>
      <c r="G80" s="41" t="s">
        <v>20</v>
      </c>
      <c r="H80" s="42"/>
      <c r="I80" s="173"/>
      <c r="J80" s="174"/>
      <c r="K80" s="174"/>
      <c r="L80" s="49" t="s">
        <v>21</v>
      </c>
      <c r="M80" s="175"/>
      <c r="N80" s="172"/>
      <c r="O80" s="43"/>
      <c r="Q80" s="46"/>
      <c r="R80" s="46"/>
    </row>
    <row r="81" spans="1:18" ht="15">
      <c r="A81" s="38"/>
      <c r="B81" s="1"/>
      <c r="C81" s="50" t="s">
        <v>22</v>
      </c>
      <c r="D81" s="40"/>
      <c r="E81" s="40"/>
      <c r="F81" s="40"/>
      <c r="G81" s="50" t="s">
        <v>22</v>
      </c>
      <c r="H81" s="40"/>
      <c r="I81" s="40"/>
      <c r="J81" s="40"/>
      <c r="K81" s="40"/>
      <c r="L81" s="40"/>
      <c r="M81" s="40"/>
      <c r="N81" s="40"/>
      <c r="O81" s="51"/>
      <c r="Q81" s="46"/>
      <c r="R81" s="46"/>
    </row>
    <row r="82" spans="1:18" ht="15.75">
      <c r="A82" s="43"/>
      <c r="B82" s="52" t="s">
        <v>23</v>
      </c>
      <c r="C82" s="176" t="s">
        <v>55</v>
      </c>
      <c r="D82" s="177"/>
      <c r="E82" s="53"/>
      <c r="F82" s="54" t="s">
        <v>24</v>
      </c>
      <c r="G82" s="176" t="s">
        <v>3</v>
      </c>
      <c r="H82" s="178"/>
      <c r="I82" s="178"/>
      <c r="J82" s="178"/>
      <c r="K82" s="178"/>
      <c r="L82" s="178"/>
      <c r="M82" s="178"/>
      <c r="N82" s="179"/>
      <c r="O82" s="43"/>
      <c r="Q82" s="46"/>
      <c r="R82" s="46"/>
    </row>
    <row r="83" spans="1:18" ht="15">
      <c r="A83" s="43"/>
      <c r="B83" s="55" t="s">
        <v>25</v>
      </c>
      <c r="C83" s="162" t="s">
        <v>172</v>
      </c>
      <c r="D83" s="163"/>
      <c r="E83" s="56"/>
      <c r="F83" s="57" t="s">
        <v>26</v>
      </c>
      <c r="G83" s="162" t="s">
        <v>111</v>
      </c>
      <c r="H83" s="164"/>
      <c r="I83" s="164"/>
      <c r="J83" s="164"/>
      <c r="K83" s="164"/>
      <c r="L83" s="164"/>
      <c r="M83" s="164"/>
      <c r="N83" s="165"/>
      <c r="O83" s="43"/>
      <c r="Q83" s="46"/>
      <c r="R83" s="46"/>
    </row>
    <row r="84" spans="1:18" ht="15">
      <c r="A84" s="43"/>
      <c r="B84" s="58" t="s">
        <v>27</v>
      </c>
      <c r="C84" s="162" t="s">
        <v>173</v>
      </c>
      <c r="D84" s="163"/>
      <c r="E84" s="56"/>
      <c r="F84" s="59" t="s">
        <v>28</v>
      </c>
      <c r="G84" s="162" t="s">
        <v>71</v>
      </c>
      <c r="H84" s="164"/>
      <c r="I84" s="164"/>
      <c r="J84" s="164"/>
      <c r="K84" s="164"/>
      <c r="L84" s="164"/>
      <c r="M84" s="164"/>
      <c r="N84" s="165"/>
      <c r="O84" s="43"/>
      <c r="Q84" s="46"/>
      <c r="R84" s="46"/>
    </row>
    <row r="85" spans="1:18" ht="15">
      <c r="A85" s="38"/>
      <c r="B85" s="60" t="s">
        <v>29</v>
      </c>
      <c r="C85" s="61"/>
      <c r="D85" s="62"/>
      <c r="E85" s="63"/>
      <c r="F85" s="60" t="s">
        <v>29</v>
      </c>
      <c r="G85" s="64"/>
      <c r="H85" s="64"/>
      <c r="I85" s="64"/>
      <c r="J85" s="64"/>
      <c r="K85" s="64"/>
      <c r="L85" s="64"/>
      <c r="M85" s="64"/>
      <c r="N85" s="64"/>
      <c r="O85" s="51"/>
      <c r="Q85" s="46"/>
      <c r="R85" s="46"/>
    </row>
    <row r="86" spans="1:18" ht="15">
      <c r="A86" s="43"/>
      <c r="B86" s="55"/>
      <c r="C86" s="162" t="s">
        <v>172</v>
      </c>
      <c r="D86" s="163"/>
      <c r="E86" s="56"/>
      <c r="F86" s="57"/>
      <c r="G86" s="162" t="s">
        <v>111</v>
      </c>
      <c r="H86" s="164"/>
      <c r="I86" s="164"/>
      <c r="J86" s="164"/>
      <c r="K86" s="164"/>
      <c r="L86" s="164"/>
      <c r="M86" s="164"/>
      <c r="N86" s="165"/>
      <c r="O86" s="43"/>
      <c r="Q86" s="46"/>
      <c r="R86" s="46"/>
    </row>
    <row r="87" spans="1:18" ht="15">
      <c r="A87" s="43"/>
      <c r="B87" s="65"/>
      <c r="C87" s="162" t="s">
        <v>173</v>
      </c>
      <c r="D87" s="163"/>
      <c r="E87" s="56"/>
      <c r="F87" s="66"/>
      <c r="G87" s="162" t="s">
        <v>71</v>
      </c>
      <c r="H87" s="164"/>
      <c r="I87" s="164"/>
      <c r="J87" s="164"/>
      <c r="K87" s="164"/>
      <c r="L87" s="164"/>
      <c r="M87" s="164"/>
      <c r="N87" s="165"/>
      <c r="O87" s="43"/>
      <c r="Q87" s="46"/>
      <c r="R87" s="46"/>
    </row>
    <row r="88" spans="1:18" ht="15.75">
      <c r="A88" s="38"/>
      <c r="B88" s="40"/>
      <c r="C88" s="40"/>
      <c r="D88" s="40"/>
      <c r="E88" s="40"/>
      <c r="F88" s="67" t="s">
        <v>30</v>
      </c>
      <c r="G88" s="50"/>
      <c r="H88" s="50"/>
      <c r="I88" s="50"/>
      <c r="J88" s="40"/>
      <c r="K88" s="40"/>
      <c r="L88" s="40"/>
      <c r="M88" s="68"/>
      <c r="N88" s="1"/>
      <c r="O88" s="51"/>
      <c r="Q88" s="46"/>
      <c r="R88" s="46"/>
    </row>
    <row r="89" spans="1:18" ht="15">
      <c r="A89" s="38"/>
      <c r="B89" s="69" t="s">
        <v>31</v>
      </c>
      <c r="C89" s="40"/>
      <c r="D89" s="40"/>
      <c r="E89" s="40"/>
      <c r="F89" s="70" t="s">
        <v>32</v>
      </c>
      <c r="G89" s="70" t="s">
        <v>33</v>
      </c>
      <c r="H89" s="70" t="s">
        <v>34</v>
      </c>
      <c r="I89" s="70" t="s">
        <v>35</v>
      </c>
      <c r="J89" s="70" t="s">
        <v>36</v>
      </c>
      <c r="K89" s="166" t="s">
        <v>37</v>
      </c>
      <c r="L89" s="167"/>
      <c r="M89" s="71" t="s">
        <v>38</v>
      </c>
      <c r="N89" s="72" t="s">
        <v>39</v>
      </c>
      <c r="O89" s="43"/>
      <c r="R89" s="46"/>
    </row>
    <row r="90" spans="1:18" ht="18" customHeight="1">
      <c r="A90" s="43"/>
      <c r="B90" s="73" t="s">
        <v>40</v>
      </c>
      <c r="C90" s="74" t="str">
        <f>IF(C83&gt;"",C83&amp;" - "&amp;G83,"")</f>
        <v>Penttilä, Tomi - Kurvinen, Matti</v>
      </c>
      <c r="D90" s="75"/>
      <c r="E90" s="76"/>
      <c r="F90" s="78">
        <v>-5</v>
      </c>
      <c r="G90" s="78">
        <v>-9</v>
      </c>
      <c r="H90" s="78">
        <v>8</v>
      </c>
      <c r="I90" s="78">
        <v>-4</v>
      </c>
      <c r="J90" s="78"/>
      <c r="K90" s="79">
        <f>IF(ISBLANK(F90),"",COUNTIF(F90:J90,"&gt;=0"))</f>
        <v>1</v>
      </c>
      <c r="L90" s="80">
        <f>IF(ISBLANK(F90),"",(IF(LEFT(F90,1)="-",1,0)+IF(LEFT(G90,1)="-",1,0)+IF(LEFT(H90,1)="-",1,0)+IF(LEFT(I90,1)="-",1,0)+IF(LEFT(J90,1)="-",1,0)))</f>
        <v>3</v>
      </c>
      <c r="M90" s="81">
        <f aca="true" t="shared" si="3" ref="M90:N94">IF(K90=3,1,"")</f>
      </c>
      <c r="N90" s="82">
        <f t="shared" si="3"/>
        <v>1</v>
      </c>
      <c r="O90" s="43"/>
      <c r="Q90" s="46"/>
      <c r="R90" s="46"/>
    </row>
    <row r="91" spans="1:18" ht="18" customHeight="1">
      <c r="A91" s="43"/>
      <c r="B91" s="73" t="s">
        <v>41</v>
      </c>
      <c r="C91" s="75" t="str">
        <f>IF(C84&gt;"",C84&amp;" - "&amp;G84,"")</f>
        <v>Långström, Stefan - Nuolioja, Jouko</v>
      </c>
      <c r="D91" s="74"/>
      <c r="E91" s="76"/>
      <c r="F91" s="83">
        <v>9</v>
      </c>
      <c r="G91" s="78">
        <v>10</v>
      </c>
      <c r="H91" s="78">
        <v>-9</v>
      </c>
      <c r="I91" s="78">
        <v>-7</v>
      </c>
      <c r="J91" s="78">
        <v>-9</v>
      </c>
      <c r="K91" s="79">
        <f>IF(ISBLANK(F91),"",COUNTIF(F91:J91,"&gt;=0"))</f>
        <v>2</v>
      </c>
      <c r="L91" s="80">
        <f>IF(ISBLANK(F91),"",(IF(LEFT(F91,1)="-",1,0)+IF(LEFT(G91,1)="-",1,0)+IF(LEFT(H91,1)="-",1,0)+IF(LEFT(I91,1)="-",1,0)+IF(LEFT(J91,1)="-",1,0)))</f>
        <v>3</v>
      </c>
      <c r="M91" s="81">
        <f t="shared" si="3"/>
      </c>
      <c r="N91" s="82">
        <f t="shared" si="3"/>
        <v>1</v>
      </c>
      <c r="O91" s="43"/>
      <c r="Q91" s="46"/>
      <c r="R91" s="46"/>
    </row>
    <row r="92" spans="1:18" ht="18" customHeight="1">
      <c r="A92" s="43"/>
      <c r="B92" s="84" t="s">
        <v>42</v>
      </c>
      <c r="C92" s="85" t="str">
        <f>IF(C86&gt;"",C86&amp;" / "&amp;C87,"")</f>
        <v>Penttilä, Tomi / Långström, Stefan</v>
      </c>
      <c r="D92" s="86" t="str">
        <f>IF(G86&gt;"",G86&amp;" / "&amp;G87,"")</f>
        <v>Kurvinen, Matti / Nuolioja, Jouko</v>
      </c>
      <c r="E92" s="87"/>
      <c r="F92" s="88">
        <v>-2</v>
      </c>
      <c r="G92" s="105">
        <v>-5</v>
      </c>
      <c r="H92" s="90">
        <v>-6</v>
      </c>
      <c r="I92" s="90"/>
      <c r="J92" s="90"/>
      <c r="K92" s="79">
        <f>IF(ISBLANK(F92),"",COUNTIF(F92:J92,"&gt;=0"))</f>
        <v>0</v>
      </c>
      <c r="L92" s="80">
        <f>IF(ISBLANK(F92),"",(IF(LEFT(F92,1)="-",1,0)+IF(LEFT(G92,1)="-",1,0)+IF(LEFT(H92,1)="-",1,0)+IF(LEFT(I92,1)="-",1,0)+IF(LEFT(J92,1)="-",1,0)))</f>
        <v>3</v>
      </c>
      <c r="M92" s="81">
        <f t="shared" si="3"/>
      </c>
      <c r="N92" s="82">
        <f t="shared" si="3"/>
        <v>1</v>
      </c>
      <c r="O92" s="43"/>
      <c r="Q92" s="46"/>
      <c r="R92" s="46"/>
    </row>
    <row r="93" spans="1:18" ht="18" customHeight="1">
      <c r="A93" s="43"/>
      <c r="B93" s="73" t="s">
        <v>43</v>
      </c>
      <c r="C93" s="75" t="str">
        <f>IF(C83&gt;"",C83&amp;" - "&amp;G84,"")</f>
        <v>Penttilä, Tomi - Nuolioja, Jouko</v>
      </c>
      <c r="D93" s="74"/>
      <c r="E93" s="76"/>
      <c r="F93" s="91"/>
      <c r="G93" s="78"/>
      <c r="H93" s="78"/>
      <c r="I93" s="78"/>
      <c r="J93" s="77"/>
      <c r="K93" s="79">
        <f>IF(ISBLANK(F93),"",COUNTIF(F93:J93,"&gt;=0"))</f>
      </c>
      <c r="L93" s="80">
        <f>IF(ISBLANK(F93),"",(IF(LEFT(F93,1)="-",1,0)+IF(LEFT(G93,1)="-",1,0)+IF(LEFT(H93,1)="-",1,0)+IF(LEFT(I93,1)="-",1,0)+IF(LEFT(J93,1)="-",1,0)))</f>
      </c>
      <c r="M93" s="81">
        <f t="shared" si="3"/>
      </c>
      <c r="N93" s="82">
        <f t="shared" si="3"/>
      </c>
      <c r="O93" s="43"/>
      <c r="Q93" s="46"/>
      <c r="R93" s="46"/>
    </row>
    <row r="94" spans="1:18" ht="18" customHeight="1" thickBot="1">
      <c r="A94" s="43"/>
      <c r="B94" s="73" t="s">
        <v>44</v>
      </c>
      <c r="C94" s="75" t="str">
        <f>IF(C84&gt;"",C84&amp;" - "&amp;G83,"")</f>
        <v>Långström, Stefan - Kurvinen, Matti</v>
      </c>
      <c r="D94" s="74"/>
      <c r="E94" s="76"/>
      <c r="F94" s="77"/>
      <c r="G94" s="78"/>
      <c r="H94" s="77"/>
      <c r="I94" s="78"/>
      <c r="J94" s="78"/>
      <c r="K94" s="79">
        <f>IF(ISBLANK(F94),"",COUNTIF(F94:J94,"&gt;=0"))</f>
      </c>
      <c r="L94" s="92">
        <f>IF(ISBLANK(F94),"",(IF(LEFT(F94,1)="-",1,0)+IF(LEFT(G94,1)="-",1,0)+IF(LEFT(H94,1)="-",1,0)+IF(LEFT(I94,1)="-",1,0)+IF(LEFT(J94,1)="-",1,0)))</f>
      </c>
      <c r="M94" s="81">
        <f t="shared" si="3"/>
      </c>
      <c r="N94" s="82">
        <f t="shared" si="3"/>
      </c>
      <c r="O94" s="43"/>
      <c r="Q94" s="46"/>
      <c r="R94" s="46"/>
    </row>
    <row r="95" spans="1:18" ht="16.5" thickBot="1">
      <c r="A95" s="38"/>
      <c r="B95" s="40"/>
      <c r="C95" s="40"/>
      <c r="D95" s="40"/>
      <c r="E95" s="40"/>
      <c r="F95" s="40"/>
      <c r="G95" s="40"/>
      <c r="H95" s="40"/>
      <c r="I95" s="93" t="s">
        <v>45</v>
      </c>
      <c r="J95" s="94"/>
      <c r="K95" s="95">
        <f>IF(ISBLANK(D90),"",SUM(K90:K94))</f>
      </c>
      <c r="L95" s="96">
        <f>IF(ISBLANK(E90),"",SUM(L90:L94))</f>
      </c>
      <c r="M95" s="97">
        <f>IF(ISBLANK(F90),"",SUM(M90:M94))</f>
        <v>0</v>
      </c>
      <c r="N95" s="98">
        <f>IF(ISBLANK(F90),"",SUM(N90:N94))</f>
        <v>3</v>
      </c>
      <c r="O95" s="43"/>
      <c r="Q95" s="46"/>
      <c r="R95" s="46"/>
    </row>
    <row r="96" spans="1:18" ht="15">
      <c r="A96" s="38"/>
      <c r="B96" s="39" t="s">
        <v>46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51"/>
      <c r="Q96" s="46"/>
      <c r="R96" s="46"/>
    </row>
    <row r="97" spans="1:18" ht="15">
      <c r="A97" s="38"/>
      <c r="B97" s="99" t="s">
        <v>47</v>
      </c>
      <c r="C97" s="99"/>
      <c r="D97" s="99" t="s">
        <v>49</v>
      </c>
      <c r="E97" s="100"/>
      <c r="F97" s="99"/>
      <c r="G97" s="99" t="s">
        <v>48</v>
      </c>
      <c r="H97" s="100"/>
      <c r="I97" s="99"/>
      <c r="J97" s="3" t="s">
        <v>50</v>
      </c>
      <c r="K97" s="1"/>
      <c r="L97" s="40"/>
      <c r="M97" s="40"/>
      <c r="N97" s="40"/>
      <c r="O97" s="51"/>
      <c r="Q97" s="46"/>
      <c r="R97" s="46"/>
    </row>
    <row r="98" spans="1:18" ht="18.75" thickBot="1">
      <c r="A98" s="38"/>
      <c r="B98" s="40"/>
      <c r="C98" s="40"/>
      <c r="D98" s="40"/>
      <c r="E98" s="40"/>
      <c r="F98" s="40"/>
      <c r="G98" s="40"/>
      <c r="H98" s="40"/>
      <c r="I98" s="40"/>
      <c r="J98" s="168" t="str">
        <f>IF(M95=3,C82,IF(N95=3,G82,""))</f>
        <v>Wega 2</v>
      </c>
      <c r="K98" s="169"/>
      <c r="L98" s="169"/>
      <c r="M98" s="169"/>
      <c r="N98" s="170"/>
      <c r="O98" s="43"/>
      <c r="Q98" s="46"/>
      <c r="R98" s="46"/>
    </row>
    <row r="99" spans="1:18" ht="18">
      <c r="A99" s="101"/>
      <c r="B99" s="102"/>
      <c r="C99" s="102"/>
      <c r="D99" s="102"/>
      <c r="E99" s="102"/>
      <c r="F99" s="102"/>
      <c r="G99" s="102"/>
      <c r="H99" s="102"/>
      <c r="I99" s="102"/>
      <c r="J99" s="103"/>
      <c r="K99" s="103"/>
      <c r="L99" s="103"/>
      <c r="M99" s="103"/>
      <c r="N99" s="103"/>
      <c r="O99" s="8"/>
      <c r="Q99" s="46"/>
      <c r="R99" s="46"/>
    </row>
    <row r="100" spans="2:18" ht="15">
      <c r="B100" s="104" t="s">
        <v>51</v>
      </c>
      <c r="Q100" s="46"/>
      <c r="R100" s="46"/>
    </row>
    <row r="101" spans="1:17" ht="15.75">
      <c r="A101" s="32"/>
      <c r="B101" s="33"/>
      <c r="C101" s="34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6"/>
      <c r="Q101" s="37" t="s">
        <v>11</v>
      </c>
    </row>
    <row r="102" spans="1:17" ht="15.75">
      <c r="A102" s="38"/>
      <c r="B102" s="1"/>
      <c r="C102" s="39" t="s">
        <v>12</v>
      </c>
      <c r="D102" s="40"/>
      <c r="E102" s="40"/>
      <c r="F102" s="1"/>
      <c r="G102" s="41" t="s">
        <v>13</v>
      </c>
      <c r="H102" s="42"/>
      <c r="I102" s="171" t="s">
        <v>14</v>
      </c>
      <c r="J102" s="164"/>
      <c r="K102" s="164"/>
      <c r="L102" s="164"/>
      <c r="M102" s="164"/>
      <c r="N102" s="165"/>
      <c r="O102" s="43"/>
      <c r="Q102" s="37" t="s">
        <v>15</v>
      </c>
    </row>
    <row r="103" spans="1:18" ht="17.25" customHeight="1">
      <c r="A103" s="38"/>
      <c r="B103" s="44"/>
      <c r="C103" s="45" t="s">
        <v>16</v>
      </c>
      <c r="D103" s="40"/>
      <c r="E103" s="40"/>
      <c r="F103" s="1"/>
      <c r="G103" s="41" t="s">
        <v>17</v>
      </c>
      <c r="H103" s="42"/>
      <c r="I103" s="171"/>
      <c r="J103" s="164"/>
      <c r="K103" s="164"/>
      <c r="L103" s="164"/>
      <c r="M103" s="164"/>
      <c r="N103" s="165"/>
      <c r="O103" s="43"/>
      <c r="Q103" s="46"/>
      <c r="R103" s="46"/>
    </row>
    <row r="104" spans="1:18" ht="15">
      <c r="A104" s="38"/>
      <c r="B104" s="40"/>
      <c r="C104" s="47" t="s">
        <v>18</v>
      </c>
      <c r="D104" s="40"/>
      <c r="E104" s="40"/>
      <c r="F104" s="40"/>
      <c r="G104" s="41" t="s">
        <v>19</v>
      </c>
      <c r="H104" s="48" t="s">
        <v>245</v>
      </c>
      <c r="I104" s="171"/>
      <c r="J104" s="171"/>
      <c r="K104" s="171"/>
      <c r="L104" s="171"/>
      <c r="M104" s="171"/>
      <c r="N104" s="172"/>
      <c r="O104" s="43"/>
      <c r="Q104" s="46"/>
      <c r="R104" s="46"/>
    </row>
    <row r="105" spans="1:18" ht="15.75">
      <c r="A105" s="38"/>
      <c r="B105" s="40"/>
      <c r="C105" s="40"/>
      <c r="D105" s="40"/>
      <c r="E105" s="40"/>
      <c r="F105" s="40"/>
      <c r="G105" s="41" t="s">
        <v>20</v>
      </c>
      <c r="H105" s="42"/>
      <c r="I105" s="173"/>
      <c r="J105" s="174"/>
      <c r="K105" s="174"/>
      <c r="L105" s="49" t="s">
        <v>21</v>
      </c>
      <c r="M105" s="175"/>
      <c r="N105" s="172"/>
      <c r="O105" s="43"/>
      <c r="Q105" s="46"/>
      <c r="R105" s="46"/>
    </row>
    <row r="106" spans="1:18" ht="15">
      <c r="A106" s="38"/>
      <c r="B106" s="1"/>
      <c r="C106" s="50" t="s">
        <v>22</v>
      </c>
      <c r="D106" s="40"/>
      <c r="E106" s="40"/>
      <c r="F106" s="40"/>
      <c r="G106" s="50" t="s">
        <v>22</v>
      </c>
      <c r="H106" s="40"/>
      <c r="I106" s="40"/>
      <c r="J106" s="40"/>
      <c r="K106" s="40"/>
      <c r="L106" s="40"/>
      <c r="M106" s="40"/>
      <c r="N106" s="40"/>
      <c r="O106" s="51"/>
      <c r="Q106" s="46"/>
      <c r="R106" s="46"/>
    </row>
    <row r="107" spans="1:18" ht="15.75">
      <c r="A107" s="43"/>
      <c r="B107" s="52" t="s">
        <v>23</v>
      </c>
      <c r="C107" s="176" t="s">
        <v>1</v>
      </c>
      <c r="D107" s="177"/>
      <c r="E107" s="53"/>
      <c r="F107" s="54" t="s">
        <v>24</v>
      </c>
      <c r="G107" s="176" t="s">
        <v>8</v>
      </c>
      <c r="H107" s="178"/>
      <c r="I107" s="178"/>
      <c r="J107" s="178"/>
      <c r="K107" s="178"/>
      <c r="L107" s="178"/>
      <c r="M107" s="178"/>
      <c r="N107" s="179"/>
      <c r="O107" s="43"/>
      <c r="Q107" s="46"/>
      <c r="R107" s="46"/>
    </row>
    <row r="108" spans="1:18" ht="15">
      <c r="A108" s="43"/>
      <c r="B108" s="55" t="s">
        <v>25</v>
      </c>
      <c r="C108" s="162" t="s">
        <v>76</v>
      </c>
      <c r="D108" s="163"/>
      <c r="E108" s="56"/>
      <c r="F108" s="57" t="s">
        <v>26</v>
      </c>
      <c r="G108" s="162" t="s">
        <v>179</v>
      </c>
      <c r="H108" s="164"/>
      <c r="I108" s="164"/>
      <c r="J108" s="164"/>
      <c r="K108" s="164"/>
      <c r="L108" s="164"/>
      <c r="M108" s="164"/>
      <c r="N108" s="165"/>
      <c r="O108" s="43"/>
      <c r="Q108" s="46"/>
      <c r="R108" s="46"/>
    </row>
    <row r="109" spans="1:18" ht="15">
      <c r="A109" s="43"/>
      <c r="B109" s="58" t="s">
        <v>27</v>
      </c>
      <c r="C109" s="162" t="s">
        <v>116</v>
      </c>
      <c r="D109" s="163"/>
      <c r="E109" s="56"/>
      <c r="F109" s="59" t="s">
        <v>28</v>
      </c>
      <c r="G109" s="162" t="s">
        <v>178</v>
      </c>
      <c r="H109" s="164"/>
      <c r="I109" s="164"/>
      <c r="J109" s="164"/>
      <c r="K109" s="164"/>
      <c r="L109" s="164"/>
      <c r="M109" s="164"/>
      <c r="N109" s="165"/>
      <c r="O109" s="43"/>
      <c r="Q109" s="46"/>
      <c r="R109" s="46"/>
    </row>
    <row r="110" spans="1:18" ht="15">
      <c r="A110" s="38"/>
      <c r="B110" s="60" t="s">
        <v>29</v>
      </c>
      <c r="C110" s="61"/>
      <c r="D110" s="62"/>
      <c r="E110" s="63"/>
      <c r="F110" s="60" t="s">
        <v>29</v>
      </c>
      <c r="G110" s="64"/>
      <c r="H110" s="64"/>
      <c r="I110" s="64"/>
      <c r="J110" s="64"/>
      <c r="K110" s="64"/>
      <c r="L110" s="64"/>
      <c r="M110" s="64"/>
      <c r="N110" s="64"/>
      <c r="O110" s="51"/>
      <c r="Q110" s="46"/>
      <c r="R110" s="46"/>
    </row>
    <row r="111" spans="1:18" ht="15">
      <c r="A111" s="43"/>
      <c r="B111" s="55"/>
      <c r="C111" s="162" t="s">
        <v>76</v>
      </c>
      <c r="D111" s="163"/>
      <c r="E111" s="56"/>
      <c r="F111" s="57"/>
      <c r="G111" s="162" t="s">
        <v>179</v>
      </c>
      <c r="H111" s="164"/>
      <c r="I111" s="164"/>
      <c r="J111" s="164"/>
      <c r="K111" s="164"/>
      <c r="L111" s="164"/>
      <c r="M111" s="164"/>
      <c r="N111" s="165"/>
      <c r="O111" s="43"/>
      <c r="Q111" s="46"/>
      <c r="R111" s="46"/>
    </row>
    <row r="112" spans="1:18" ht="15">
      <c r="A112" s="43"/>
      <c r="B112" s="65"/>
      <c r="C112" s="162" t="s">
        <v>116</v>
      </c>
      <c r="D112" s="163"/>
      <c r="E112" s="56"/>
      <c r="F112" s="66"/>
      <c r="G112" s="162" t="s">
        <v>178</v>
      </c>
      <c r="H112" s="164"/>
      <c r="I112" s="164"/>
      <c r="J112" s="164"/>
      <c r="K112" s="164"/>
      <c r="L112" s="164"/>
      <c r="M112" s="164"/>
      <c r="N112" s="165"/>
      <c r="O112" s="43"/>
      <c r="Q112" s="46"/>
      <c r="R112" s="46"/>
    </row>
    <row r="113" spans="1:18" ht="15.75">
      <c r="A113" s="38"/>
      <c r="B113" s="40"/>
      <c r="C113" s="40"/>
      <c r="D113" s="40"/>
      <c r="E113" s="40"/>
      <c r="F113" s="67" t="s">
        <v>30</v>
      </c>
      <c r="G113" s="50"/>
      <c r="H113" s="50"/>
      <c r="I113" s="50"/>
      <c r="J113" s="40"/>
      <c r="K113" s="40"/>
      <c r="L113" s="40"/>
      <c r="M113" s="68"/>
      <c r="N113" s="1"/>
      <c r="O113" s="51"/>
      <c r="Q113" s="46"/>
      <c r="R113" s="46"/>
    </row>
    <row r="114" spans="1:18" ht="15">
      <c r="A114" s="38"/>
      <c r="B114" s="69" t="s">
        <v>31</v>
      </c>
      <c r="C114" s="40"/>
      <c r="D114" s="40"/>
      <c r="E114" s="40"/>
      <c r="F114" s="70" t="s">
        <v>32</v>
      </c>
      <c r="G114" s="70" t="s">
        <v>33</v>
      </c>
      <c r="H114" s="70" t="s">
        <v>34</v>
      </c>
      <c r="I114" s="70" t="s">
        <v>35</v>
      </c>
      <c r="J114" s="70" t="s">
        <v>36</v>
      </c>
      <c r="K114" s="166" t="s">
        <v>37</v>
      </c>
      <c r="L114" s="167"/>
      <c r="M114" s="71" t="s">
        <v>38</v>
      </c>
      <c r="N114" s="72" t="s">
        <v>39</v>
      </c>
      <c r="O114" s="43"/>
      <c r="R114" s="46"/>
    </row>
    <row r="115" spans="1:18" ht="18" customHeight="1">
      <c r="A115" s="43"/>
      <c r="B115" s="73" t="s">
        <v>40</v>
      </c>
      <c r="C115" s="74" t="str">
        <f>IF(C108&gt;"",C108&amp;" - "&amp;G108,"")</f>
        <v>Von Heiroth, Paul - Saapunki, Ari</v>
      </c>
      <c r="D115" s="75"/>
      <c r="E115" s="76"/>
      <c r="F115" s="78">
        <v>3</v>
      </c>
      <c r="G115" s="78">
        <v>5</v>
      </c>
      <c r="H115" s="78">
        <v>8</v>
      </c>
      <c r="I115" s="78"/>
      <c r="J115" s="78"/>
      <c r="K115" s="79">
        <f>IF(ISBLANK(F115),"",COUNTIF(F115:J115,"&gt;=0"))</f>
        <v>3</v>
      </c>
      <c r="L115" s="80">
        <f>IF(ISBLANK(F115),"",(IF(LEFT(F115,1)="-",1,0)+IF(LEFT(G115,1)="-",1,0)+IF(LEFT(H115,1)="-",1,0)+IF(LEFT(I115,1)="-",1,0)+IF(LEFT(J115,1)="-",1,0)))</f>
        <v>0</v>
      </c>
      <c r="M115" s="81">
        <f aca="true" t="shared" si="4" ref="M115:N119">IF(K115=3,1,"")</f>
        <v>1</v>
      </c>
      <c r="N115" s="82">
        <f t="shared" si="4"/>
      </c>
      <c r="O115" s="43"/>
      <c r="Q115" s="46"/>
      <c r="R115" s="46"/>
    </row>
    <row r="116" spans="1:18" ht="18" customHeight="1">
      <c r="A116" s="43"/>
      <c r="B116" s="73" t="s">
        <v>41</v>
      </c>
      <c r="C116" s="75" t="str">
        <f>IF(C109&gt;"",C109&amp;" - "&amp;G109,"")</f>
        <v>Hallbäck, Thomas - Kettunen, Heikki</v>
      </c>
      <c r="D116" s="74"/>
      <c r="E116" s="76"/>
      <c r="F116" s="83">
        <v>-14</v>
      </c>
      <c r="G116" s="78">
        <v>6</v>
      </c>
      <c r="H116" s="78">
        <v>-3</v>
      </c>
      <c r="I116" s="78">
        <v>7</v>
      </c>
      <c r="J116" s="78">
        <v>-7</v>
      </c>
      <c r="K116" s="79">
        <f>IF(ISBLANK(F116),"",COUNTIF(F116:J116,"&gt;=0"))</f>
        <v>2</v>
      </c>
      <c r="L116" s="80">
        <f>IF(ISBLANK(F116),"",(IF(LEFT(F116,1)="-",1,0)+IF(LEFT(G116,1)="-",1,0)+IF(LEFT(H116,1)="-",1,0)+IF(LEFT(I116,1)="-",1,0)+IF(LEFT(J116,1)="-",1,0)))</f>
        <v>3</v>
      </c>
      <c r="M116" s="81">
        <f t="shared" si="4"/>
      </c>
      <c r="N116" s="82">
        <f t="shared" si="4"/>
        <v>1</v>
      </c>
      <c r="O116" s="43"/>
      <c r="Q116" s="46"/>
      <c r="R116" s="46"/>
    </row>
    <row r="117" spans="1:18" ht="18" customHeight="1">
      <c r="A117" s="43"/>
      <c r="B117" s="84" t="s">
        <v>42</v>
      </c>
      <c r="C117" s="85" t="str">
        <f>IF(C111&gt;"",C111&amp;" / "&amp;C112,"")</f>
        <v>Von Heiroth, Paul / Hallbäck, Thomas</v>
      </c>
      <c r="D117" s="86" t="str">
        <f>IF(G111&gt;"",G111&amp;" / "&amp;G112,"")</f>
        <v>Saapunki, Ari / Kettunen, Heikki</v>
      </c>
      <c r="E117" s="87"/>
      <c r="F117" s="88">
        <v>-9</v>
      </c>
      <c r="G117" s="105">
        <v>5</v>
      </c>
      <c r="H117" s="90">
        <v>10</v>
      </c>
      <c r="I117" s="90">
        <v>-10</v>
      </c>
      <c r="J117" s="90">
        <v>-6</v>
      </c>
      <c r="K117" s="79">
        <f>IF(ISBLANK(F117),"",COUNTIF(F117:J117,"&gt;=0"))</f>
        <v>2</v>
      </c>
      <c r="L117" s="80">
        <f>IF(ISBLANK(F117),"",(IF(LEFT(F117,1)="-",1,0)+IF(LEFT(G117,1)="-",1,0)+IF(LEFT(H117,1)="-",1,0)+IF(LEFT(I117,1)="-",1,0)+IF(LEFT(J117,1)="-",1,0)))</f>
        <v>3</v>
      </c>
      <c r="M117" s="81">
        <f t="shared" si="4"/>
      </c>
      <c r="N117" s="82">
        <f t="shared" si="4"/>
        <v>1</v>
      </c>
      <c r="O117" s="43"/>
      <c r="Q117" s="46"/>
      <c r="R117" s="46"/>
    </row>
    <row r="118" spans="1:18" ht="18" customHeight="1">
      <c r="A118" s="43"/>
      <c r="B118" s="73" t="s">
        <v>43</v>
      </c>
      <c r="C118" s="75" t="str">
        <f>IF(C108&gt;"",C108&amp;" - "&amp;G109,"")</f>
        <v>Von Heiroth, Paul - Kettunen, Heikki</v>
      </c>
      <c r="D118" s="74"/>
      <c r="E118" s="76"/>
      <c r="F118" s="91">
        <v>6</v>
      </c>
      <c r="G118" s="78">
        <v>7</v>
      </c>
      <c r="H118" s="78">
        <v>7</v>
      </c>
      <c r="I118" s="78"/>
      <c r="J118" s="77"/>
      <c r="K118" s="79">
        <f>IF(ISBLANK(F118),"",COUNTIF(F118:J118,"&gt;=0"))</f>
        <v>3</v>
      </c>
      <c r="L118" s="80">
        <f>IF(ISBLANK(F118),"",(IF(LEFT(F118,1)="-",1,0)+IF(LEFT(G118,1)="-",1,0)+IF(LEFT(H118,1)="-",1,0)+IF(LEFT(I118,1)="-",1,0)+IF(LEFT(J118,1)="-",1,0)))</f>
        <v>0</v>
      </c>
      <c r="M118" s="81">
        <f t="shared" si="4"/>
        <v>1</v>
      </c>
      <c r="N118" s="82">
        <f t="shared" si="4"/>
      </c>
      <c r="O118" s="43"/>
      <c r="Q118" s="46"/>
      <c r="R118" s="46"/>
    </row>
    <row r="119" spans="1:18" ht="18" customHeight="1" thickBot="1">
      <c r="A119" s="43"/>
      <c r="B119" s="73" t="s">
        <v>44</v>
      </c>
      <c r="C119" s="75" t="str">
        <f>IF(C109&gt;"",C109&amp;" - "&amp;G108,"")</f>
        <v>Hallbäck, Thomas - Saapunki, Ari</v>
      </c>
      <c r="D119" s="74"/>
      <c r="E119" s="76"/>
      <c r="F119" s="77">
        <v>-10</v>
      </c>
      <c r="G119" s="78">
        <v>6</v>
      </c>
      <c r="H119" s="77">
        <v>-9</v>
      </c>
      <c r="I119" s="78">
        <v>4</v>
      </c>
      <c r="J119" s="78">
        <v>8</v>
      </c>
      <c r="K119" s="79">
        <f>IF(ISBLANK(F119),"",COUNTIF(F119:J119,"&gt;=0"))</f>
        <v>3</v>
      </c>
      <c r="L119" s="92">
        <f>IF(ISBLANK(F119),"",(IF(LEFT(F119,1)="-",1,0)+IF(LEFT(G119,1)="-",1,0)+IF(LEFT(H119,1)="-",1,0)+IF(LEFT(I119,1)="-",1,0)+IF(LEFT(J119,1)="-",1,0)))</f>
        <v>2</v>
      </c>
      <c r="M119" s="81">
        <f t="shared" si="4"/>
        <v>1</v>
      </c>
      <c r="N119" s="82">
        <f t="shared" si="4"/>
      </c>
      <c r="O119" s="43"/>
      <c r="Q119" s="46"/>
      <c r="R119" s="46"/>
    </row>
    <row r="120" spans="1:18" ht="16.5" thickBot="1">
      <c r="A120" s="38"/>
      <c r="B120" s="40"/>
      <c r="C120" s="40"/>
      <c r="D120" s="40"/>
      <c r="E120" s="40"/>
      <c r="F120" s="40"/>
      <c r="G120" s="40"/>
      <c r="H120" s="40"/>
      <c r="I120" s="93" t="s">
        <v>45</v>
      </c>
      <c r="J120" s="94"/>
      <c r="K120" s="95">
        <f>IF(ISBLANK(D115),"",SUM(K115:K119))</f>
      </c>
      <c r="L120" s="96">
        <f>IF(ISBLANK(E115),"",SUM(L115:L119))</f>
      </c>
      <c r="M120" s="97">
        <f>IF(ISBLANK(F115),"",SUM(M115:M119))</f>
        <v>3</v>
      </c>
      <c r="N120" s="98">
        <f>IF(ISBLANK(F115),"",SUM(N115:N119))</f>
        <v>2</v>
      </c>
      <c r="O120" s="43"/>
      <c r="Q120" s="46"/>
      <c r="R120" s="46"/>
    </row>
    <row r="121" spans="1:18" ht="15">
      <c r="A121" s="38"/>
      <c r="B121" s="39" t="s">
        <v>46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51"/>
      <c r="Q121" s="46"/>
      <c r="R121" s="46"/>
    </row>
    <row r="122" spans="1:18" ht="15">
      <c r="A122" s="38"/>
      <c r="B122" s="99" t="s">
        <v>47</v>
      </c>
      <c r="C122" s="99"/>
      <c r="D122" s="99" t="s">
        <v>49</v>
      </c>
      <c r="E122" s="100"/>
      <c r="F122" s="99"/>
      <c r="G122" s="99" t="s">
        <v>48</v>
      </c>
      <c r="H122" s="100"/>
      <c r="I122" s="99"/>
      <c r="J122" s="3" t="s">
        <v>50</v>
      </c>
      <c r="K122" s="1"/>
      <c r="L122" s="40"/>
      <c r="M122" s="40"/>
      <c r="N122" s="40"/>
      <c r="O122" s="51"/>
      <c r="Q122" s="46"/>
      <c r="R122" s="46"/>
    </row>
    <row r="123" spans="1:18" ht="18.75" thickBot="1">
      <c r="A123" s="38"/>
      <c r="B123" s="40"/>
      <c r="C123" s="40"/>
      <c r="D123" s="40"/>
      <c r="E123" s="40"/>
      <c r="F123" s="40"/>
      <c r="G123" s="40"/>
      <c r="H123" s="40"/>
      <c r="I123" s="40"/>
      <c r="J123" s="168" t="str">
        <f>IF(M120=3,C107,IF(N120=3,G107,""))</f>
        <v>MBF</v>
      </c>
      <c r="K123" s="169"/>
      <c r="L123" s="169"/>
      <c r="M123" s="169"/>
      <c r="N123" s="170"/>
      <c r="O123" s="43"/>
      <c r="Q123" s="46"/>
      <c r="R123" s="46"/>
    </row>
    <row r="124" spans="1:18" ht="18">
      <c r="A124" s="101"/>
      <c r="B124" s="102"/>
      <c r="C124" s="102"/>
      <c r="D124" s="102"/>
      <c r="E124" s="102"/>
      <c r="F124" s="102"/>
      <c r="G124" s="102"/>
      <c r="H124" s="102"/>
      <c r="I124" s="102"/>
      <c r="J124" s="103"/>
      <c r="K124" s="103"/>
      <c r="L124" s="103"/>
      <c r="M124" s="103"/>
      <c r="N124" s="103"/>
      <c r="O124" s="8"/>
      <c r="Q124" s="46"/>
      <c r="R124" s="46"/>
    </row>
    <row r="125" spans="2:18" ht="15">
      <c r="B125" s="104" t="s">
        <v>51</v>
      </c>
      <c r="Q125" s="46"/>
      <c r="R125" s="46"/>
    </row>
    <row r="126" spans="1:17" ht="15.75">
      <c r="A126" s="32"/>
      <c r="B126" s="33"/>
      <c r="C126" s="34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6"/>
      <c r="Q126" s="37" t="s">
        <v>11</v>
      </c>
    </row>
    <row r="127" spans="1:17" ht="15.75">
      <c r="A127" s="38"/>
      <c r="B127" s="1"/>
      <c r="C127" s="39" t="s">
        <v>12</v>
      </c>
      <c r="D127" s="40"/>
      <c r="E127" s="40"/>
      <c r="F127" s="1"/>
      <c r="G127" s="41" t="s">
        <v>13</v>
      </c>
      <c r="H127" s="42"/>
      <c r="I127" s="171" t="s">
        <v>14</v>
      </c>
      <c r="J127" s="164"/>
      <c r="K127" s="164"/>
      <c r="L127" s="164"/>
      <c r="M127" s="164"/>
      <c r="N127" s="165"/>
      <c r="O127" s="43"/>
      <c r="Q127" s="37" t="s">
        <v>15</v>
      </c>
    </row>
    <row r="128" spans="1:18" ht="17.25" customHeight="1">
      <c r="A128" s="38"/>
      <c r="B128" s="44"/>
      <c r="C128" s="45" t="s">
        <v>16</v>
      </c>
      <c r="D128" s="40"/>
      <c r="E128" s="40"/>
      <c r="F128" s="1"/>
      <c r="G128" s="41" t="s">
        <v>17</v>
      </c>
      <c r="H128" s="42"/>
      <c r="I128" s="171"/>
      <c r="J128" s="164"/>
      <c r="K128" s="164"/>
      <c r="L128" s="164"/>
      <c r="M128" s="164"/>
      <c r="N128" s="165"/>
      <c r="O128" s="43"/>
      <c r="Q128" s="46"/>
      <c r="R128" s="46"/>
    </row>
    <row r="129" spans="1:18" ht="15">
      <c r="A129" s="38"/>
      <c r="B129" s="40"/>
      <c r="C129" s="47" t="s">
        <v>18</v>
      </c>
      <c r="D129" s="40"/>
      <c r="E129" s="40"/>
      <c r="F129" s="40"/>
      <c r="G129" s="41" t="s">
        <v>19</v>
      </c>
      <c r="H129" s="48" t="s">
        <v>245</v>
      </c>
      <c r="I129" s="171"/>
      <c r="J129" s="171"/>
      <c r="K129" s="171"/>
      <c r="L129" s="171"/>
      <c r="M129" s="171"/>
      <c r="N129" s="172"/>
      <c r="O129" s="43"/>
      <c r="Q129" s="46"/>
      <c r="R129" s="46"/>
    </row>
    <row r="130" spans="1:18" ht="15.75">
      <c r="A130" s="38"/>
      <c r="B130" s="40"/>
      <c r="C130" s="40"/>
      <c r="D130" s="40"/>
      <c r="E130" s="40"/>
      <c r="F130" s="40"/>
      <c r="G130" s="41" t="s">
        <v>20</v>
      </c>
      <c r="H130" s="42"/>
      <c r="I130" s="173"/>
      <c r="J130" s="174"/>
      <c r="K130" s="174"/>
      <c r="L130" s="49" t="s">
        <v>21</v>
      </c>
      <c r="M130" s="175"/>
      <c r="N130" s="172"/>
      <c r="O130" s="43"/>
      <c r="Q130" s="46"/>
      <c r="R130" s="46"/>
    </row>
    <row r="131" spans="1:18" ht="15">
      <c r="A131" s="38"/>
      <c r="B131" s="1"/>
      <c r="C131" s="50" t="s">
        <v>22</v>
      </c>
      <c r="D131" s="40"/>
      <c r="E131" s="40"/>
      <c r="F131" s="40"/>
      <c r="G131" s="50" t="s">
        <v>22</v>
      </c>
      <c r="H131" s="40"/>
      <c r="I131" s="40"/>
      <c r="J131" s="40"/>
      <c r="K131" s="40"/>
      <c r="L131" s="40"/>
      <c r="M131" s="40"/>
      <c r="N131" s="40"/>
      <c r="O131" s="51"/>
      <c r="Q131" s="46"/>
      <c r="R131" s="46"/>
    </row>
    <row r="132" spans="1:18" ht="15.75">
      <c r="A132" s="43"/>
      <c r="B132" s="52" t="s">
        <v>23</v>
      </c>
      <c r="C132" s="176" t="s">
        <v>56</v>
      </c>
      <c r="D132" s="177"/>
      <c r="E132" s="53"/>
      <c r="F132" s="54" t="s">
        <v>24</v>
      </c>
      <c r="G132" s="176" t="s">
        <v>53</v>
      </c>
      <c r="H132" s="178"/>
      <c r="I132" s="178"/>
      <c r="J132" s="178"/>
      <c r="K132" s="178"/>
      <c r="L132" s="178"/>
      <c r="M132" s="178"/>
      <c r="N132" s="179"/>
      <c r="O132" s="43"/>
      <c r="Q132" s="46"/>
      <c r="R132" s="46"/>
    </row>
    <row r="133" spans="1:18" ht="15">
      <c r="A133" s="43"/>
      <c r="B133" s="55" t="s">
        <v>25</v>
      </c>
      <c r="C133" s="162" t="s">
        <v>177</v>
      </c>
      <c r="D133" s="163"/>
      <c r="E133" s="56"/>
      <c r="F133" s="57" t="s">
        <v>26</v>
      </c>
      <c r="G133" s="162" t="s">
        <v>174</v>
      </c>
      <c r="H133" s="164"/>
      <c r="I133" s="164"/>
      <c r="J133" s="164"/>
      <c r="K133" s="164"/>
      <c r="L133" s="164"/>
      <c r="M133" s="164"/>
      <c r="N133" s="165"/>
      <c r="O133" s="43"/>
      <c r="Q133" s="46"/>
      <c r="R133" s="46"/>
    </row>
    <row r="134" spans="1:18" ht="15">
      <c r="A134" s="43"/>
      <c r="B134" s="58" t="s">
        <v>27</v>
      </c>
      <c r="C134" s="162" t="s">
        <v>176</v>
      </c>
      <c r="D134" s="163"/>
      <c r="E134" s="56"/>
      <c r="F134" s="59" t="s">
        <v>28</v>
      </c>
      <c r="G134" s="162" t="s">
        <v>175</v>
      </c>
      <c r="H134" s="164"/>
      <c r="I134" s="164"/>
      <c r="J134" s="164"/>
      <c r="K134" s="164"/>
      <c r="L134" s="164"/>
      <c r="M134" s="164"/>
      <c r="N134" s="165"/>
      <c r="O134" s="43"/>
      <c r="Q134" s="46"/>
      <c r="R134" s="46"/>
    </row>
    <row r="135" spans="1:18" ht="15">
      <c r="A135" s="38"/>
      <c r="B135" s="60" t="s">
        <v>29</v>
      </c>
      <c r="C135" s="61"/>
      <c r="D135" s="62"/>
      <c r="E135" s="63"/>
      <c r="F135" s="60" t="s">
        <v>29</v>
      </c>
      <c r="G135" s="64"/>
      <c r="H135" s="64"/>
      <c r="I135" s="64"/>
      <c r="J135" s="64"/>
      <c r="K135" s="64"/>
      <c r="L135" s="64"/>
      <c r="M135" s="64"/>
      <c r="N135" s="64"/>
      <c r="O135" s="51"/>
      <c r="Q135" s="46"/>
      <c r="R135" s="46"/>
    </row>
    <row r="136" spans="1:18" ht="15">
      <c r="A136" s="43"/>
      <c r="B136" s="55"/>
      <c r="C136" s="162" t="s">
        <v>177</v>
      </c>
      <c r="D136" s="163"/>
      <c r="E136" s="56"/>
      <c r="F136" s="57"/>
      <c r="G136" s="162" t="s">
        <v>174</v>
      </c>
      <c r="H136" s="164"/>
      <c r="I136" s="164"/>
      <c r="J136" s="164"/>
      <c r="K136" s="164"/>
      <c r="L136" s="164"/>
      <c r="M136" s="164"/>
      <c r="N136" s="165"/>
      <c r="O136" s="43"/>
      <c r="Q136" s="46"/>
      <c r="R136" s="46"/>
    </row>
    <row r="137" spans="1:18" ht="15">
      <c r="A137" s="43"/>
      <c r="B137" s="65"/>
      <c r="C137" s="162" t="s">
        <v>176</v>
      </c>
      <c r="D137" s="163"/>
      <c r="E137" s="56"/>
      <c r="F137" s="66"/>
      <c r="G137" s="162" t="s">
        <v>175</v>
      </c>
      <c r="H137" s="164"/>
      <c r="I137" s="164"/>
      <c r="J137" s="164"/>
      <c r="K137" s="164"/>
      <c r="L137" s="164"/>
      <c r="M137" s="164"/>
      <c r="N137" s="165"/>
      <c r="O137" s="43"/>
      <c r="Q137" s="46"/>
      <c r="R137" s="46"/>
    </row>
    <row r="138" spans="1:18" ht="15.75">
      <c r="A138" s="38"/>
      <c r="B138" s="40"/>
      <c r="C138" s="40"/>
      <c r="D138" s="40"/>
      <c r="E138" s="40"/>
      <c r="F138" s="67" t="s">
        <v>30</v>
      </c>
      <c r="G138" s="50"/>
      <c r="H138" s="50"/>
      <c r="I138" s="50"/>
      <c r="J138" s="40"/>
      <c r="K138" s="40"/>
      <c r="L138" s="40"/>
      <c r="M138" s="68"/>
      <c r="N138" s="1"/>
      <c r="O138" s="51"/>
      <c r="Q138" s="46"/>
      <c r="R138" s="46"/>
    </row>
    <row r="139" spans="1:18" ht="15">
      <c r="A139" s="38"/>
      <c r="B139" s="69" t="s">
        <v>31</v>
      </c>
      <c r="C139" s="40"/>
      <c r="D139" s="40"/>
      <c r="E139" s="40"/>
      <c r="F139" s="70" t="s">
        <v>32</v>
      </c>
      <c r="G139" s="70" t="s">
        <v>33</v>
      </c>
      <c r="H139" s="70" t="s">
        <v>34</v>
      </c>
      <c r="I139" s="70" t="s">
        <v>35</v>
      </c>
      <c r="J139" s="70" t="s">
        <v>36</v>
      </c>
      <c r="K139" s="166" t="s">
        <v>37</v>
      </c>
      <c r="L139" s="167"/>
      <c r="M139" s="71" t="s">
        <v>38</v>
      </c>
      <c r="N139" s="72" t="s">
        <v>39</v>
      </c>
      <c r="O139" s="43"/>
      <c r="R139" s="46"/>
    </row>
    <row r="140" spans="1:18" ht="18" customHeight="1">
      <c r="A140" s="43"/>
      <c r="B140" s="73" t="s">
        <v>40</v>
      </c>
      <c r="C140" s="74" t="str">
        <f>IF(C133&gt;"",C133&amp;" - "&amp;G133,"")</f>
        <v>Huotari, Mikko - Muinonen, Julius</v>
      </c>
      <c r="D140" s="75"/>
      <c r="E140" s="76"/>
      <c r="F140" s="78">
        <v>9</v>
      </c>
      <c r="G140" s="78">
        <v>6</v>
      </c>
      <c r="H140" s="78">
        <v>9</v>
      </c>
      <c r="I140" s="78"/>
      <c r="J140" s="78"/>
      <c r="K140" s="79">
        <f>IF(ISBLANK(F140),"",COUNTIF(F140:J140,"&gt;=0"))</f>
        <v>3</v>
      </c>
      <c r="L140" s="80">
        <f>IF(ISBLANK(F140),"",(IF(LEFT(F140,1)="-",1,0)+IF(LEFT(G140,1)="-",1,0)+IF(LEFT(H140,1)="-",1,0)+IF(LEFT(I140,1)="-",1,0)+IF(LEFT(J140,1)="-",1,0)))</f>
        <v>0</v>
      </c>
      <c r="M140" s="81">
        <f aca="true" t="shared" si="5" ref="M140:N144">IF(K140=3,1,"")</f>
        <v>1</v>
      </c>
      <c r="N140" s="82">
        <f t="shared" si="5"/>
      </c>
      <c r="O140" s="43"/>
      <c r="Q140" s="46"/>
      <c r="R140" s="46"/>
    </row>
    <row r="141" spans="1:18" ht="18" customHeight="1">
      <c r="A141" s="43"/>
      <c r="B141" s="73" t="s">
        <v>41</v>
      </c>
      <c r="C141" s="75" t="str">
        <f>IF(C134&gt;"",C134&amp;" - "&amp;G134,"")</f>
        <v>Pasanen, Mika - Kivelä, Leo</v>
      </c>
      <c r="D141" s="74"/>
      <c r="E141" s="76"/>
      <c r="F141" s="83">
        <v>-10</v>
      </c>
      <c r="G141" s="78">
        <v>-5</v>
      </c>
      <c r="H141" s="78">
        <v>-9</v>
      </c>
      <c r="I141" s="78"/>
      <c r="J141" s="78"/>
      <c r="K141" s="79">
        <f>IF(ISBLANK(F141),"",COUNTIF(F141:J141,"&gt;=0"))</f>
        <v>0</v>
      </c>
      <c r="L141" s="80">
        <f>IF(ISBLANK(F141),"",(IF(LEFT(F141,1)="-",1,0)+IF(LEFT(G141,1)="-",1,0)+IF(LEFT(H141,1)="-",1,0)+IF(LEFT(I141,1)="-",1,0)+IF(LEFT(J141,1)="-",1,0)))</f>
        <v>3</v>
      </c>
      <c r="M141" s="81">
        <f t="shared" si="5"/>
      </c>
      <c r="N141" s="82">
        <f t="shared" si="5"/>
        <v>1</v>
      </c>
      <c r="O141" s="43"/>
      <c r="Q141" s="46"/>
      <c r="R141" s="46"/>
    </row>
    <row r="142" spans="1:18" ht="18" customHeight="1">
      <c r="A142" s="43"/>
      <c r="B142" s="84" t="s">
        <v>42</v>
      </c>
      <c r="C142" s="85" t="str">
        <f>IF(C136&gt;"",C136&amp;" / "&amp;C137,"")</f>
        <v>Huotari, Mikko / Pasanen, Mika</v>
      </c>
      <c r="D142" s="86" t="str">
        <f>IF(G136&gt;"",G136&amp;" / "&amp;G137,"")</f>
        <v>Muinonen, Julius / Kivelä, Leo</v>
      </c>
      <c r="E142" s="87"/>
      <c r="F142" s="88">
        <v>-3</v>
      </c>
      <c r="G142" s="105">
        <v>-7</v>
      </c>
      <c r="H142" s="90">
        <v>-14</v>
      </c>
      <c r="I142" s="90"/>
      <c r="J142" s="90"/>
      <c r="K142" s="79">
        <f>IF(ISBLANK(F142),"",COUNTIF(F142:J142,"&gt;=0"))</f>
        <v>0</v>
      </c>
      <c r="L142" s="80">
        <f>IF(ISBLANK(F142),"",(IF(LEFT(F142,1)="-",1,0)+IF(LEFT(G142,1)="-",1,0)+IF(LEFT(H142,1)="-",1,0)+IF(LEFT(I142,1)="-",1,0)+IF(LEFT(J142,1)="-",1,0)))</f>
        <v>3</v>
      </c>
      <c r="M142" s="81">
        <f t="shared" si="5"/>
      </c>
      <c r="N142" s="82">
        <f t="shared" si="5"/>
        <v>1</v>
      </c>
      <c r="O142" s="43"/>
      <c r="Q142" s="46"/>
      <c r="R142" s="46"/>
    </row>
    <row r="143" spans="1:18" ht="18" customHeight="1">
      <c r="A143" s="43"/>
      <c r="B143" s="73" t="s">
        <v>43</v>
      </c>
      <c r="C143" s="75" t="str">
        <f>IF(C133&gt;"",C133&amp;" - "&amp;G134,"")</f>
        <v>Huotari, Mikko - Kivelä, Leo</v>
      </c>
      <c r="D143" s="74"/>
      <c r="E143" s="76"/>
      <c r="F143" s="91">
        <v>4</v>
      </c>
      <c r="G143" s="78">
        <v>7</v>
      </c>
      <c r="H143" s="78">
        <v>8</v>
      </c>
      <c r="I143" s="78"/>
      <c r="J143" s="77"/>
      <c r="K143" s="79">
        <f>IF(ISBLANK(F143),"",COUNTIF(F143:J143,"&gt;=0"))</f>
        <v>3</v>
      </c>
      <c r="L143" s="80">
        <f>IF(ISBLANK(F143),"",(IF(LEFT(F143,1)="-",1,0)+IF(LEFT(G143,1)="-",1,0)+IF(LEFT(H143,1)="-",1,0)+IF(LEFT(I143,1)="-",1,0)+IF(LEFT(J143,1)="-",1,0)))</f>
        <v>0</v>
      </c>
      <c r="M143" s="81">
        <f t="shared" si="5"/>
        <v>1</v>
      </c>
      <c r="N143" s="82">
        <f t="shared" si="5"/>
      </c>
      <c r="O143" s="43"/>
      <c r="Q143" s="46"/>
      <c r="R143" s="46"/>
    </row>
    <row r="144" spans="1:18" ht="18" customHeight="1" thickBot="1">
      <c r="A144" s="43"/>
      <c r="B144" s="73" t="s">
        <v>44</v>
      </c>
      <c r="C144" s="75" t="str">
        <f>IF(C134&gt;"",C134&amp;" - "&amp;G133,"")</f>
        <v>Pasanen, Mika - Muinonen, Julius</v>
      </c>
      <c r="D144" s="74"/>
      <c r="E144" s="76"/>
      <c r="F144" s="77">
        <v>7</v>
      </c>
      <c r="G144" s="78">
        <v>9</v>
      </c>
      <c r="H144" s="77">
        <v>-6</v>
      </c>
      <c r="I144" s="78">
        <v>-7</v>
      </c>
      <c r="J144" s="78">
        <v>-8</v>
      </c>
      <c r="K144" s="79">
        <f>IF(ISBLANK(F144),"",COUNTIF(F144:J144,"&gt;=0"))</f>
        <v>2</v>
      </c>
      <c r="L144" s="92">
        <f>IF(ISBLANK(F144),"",(IF(LEFT(F144,1)="-",1,0)+IF(LEFT(G144,1)="-",1,0)+IF(LEFT(H144,1)="-",1,0)+IF(LEFT(I144,1)="-",1,0)+IF(LEFT(J144,1)="-",1,0)))</f>
        <v>3</v>
      </c>
      <c r="M144" s="81">
        <f t="shared" si="5"/>
      </c>
      <c r="N144" s="82">
        <f t="shared" si="5"/>
        <v>1</v>
      </c>
      <c r="O144" s="43"/>
      <c r="Q144" s="46"/>
      <c r="R144" s="46"/>
    </row>
    <row r="145" spans="1:18" ht="16.5" thickBot="1">
      <c r="A145" s="38"/>
      <c r="B145" s="40"/>
      <c r="C145" s="40"/>
      <c r="D145" s="40"/>
      <c r="E145" s="40"/>
      <c r="F145" s="40"/>
      <c r="G145" s="40"/>
      <c r="H145" s="40"/>
      <c r="I145" s="93" t="s">
        <v>45</v>
      </c>
      <c r="J145" s="94"/>
      <c r="K145" s="95">
        <f>IF(ISBLANK(D140),"",SUM(K140:K144))</f>
      </c>
      <c r="L145" s="96">
        <f>IF(ISBLANK(E140),"",SUM(L140:L144))</f>
      </c>
      <c r="M145" s="97">
        <f>IF(ISBLANK(F140),"",SUM(M140:M144))</f>
        <v>2</v>
      </c>
      <c r="N145" s="98">
        <f>IF(ISBLANK(F140),"",SUM(N140:N144))</f>
        <v>3</v>
      </c>
      <c r="O145" s="43"/>
      <c r="Q145" s="46"/>
      <c r="R145" s="46"/>
    </row>
    <row r="146" spans="1:18" ht="15">
      <c r="A146" s="38"/>
      <c r="B146" s="39" t="s">
        <v>46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51"/>
      <c r="Q146" s="46"/>
      <c r="R146" s="46"/>
    </row>
    <row r="147" spans="1:18" ht="15">
      <c r="A147" s="38"/>
      <c r="B147" s="99" t="s">
        <v>47</v>
      </c>
      <c r="C147" s="99"/>
      <c r="D147" s="99" t="s">
        <v>49</v>
      </c>
      <c r="E147" s="100"/>
      <c r="F147" s="99"/>
      <c r="G147" s="99" t="s">
        <v>48</v>
      </c>
      <c r="H147" s="100"/>
      <c r="I147" s="99"/>
      <c r="J147" s="3" t="s">
        <v>50</v>
      </c>
      <c r="K147" s="1"/>
      <c r="L147" s="40"/>
      <c r="M147" s="40"/>
      <c r="N147" s="40"/>
      <c r="O147" s="51"/>
      <c r="Q147" s="46"/>
      <c r="R147" s="46"/>
    </row>
    <row r="148" spans="1:18" ht="18.75" thickBot="1">
      <c r="A148" s="38"/>
      <c r="B148" s="40"/>
      <c r="C148" s="40"/>
      <c r="D148" s="40"/>
      <c r="E148" s="40"/>
      <c r="F148" s="40"/>
      <c r="G148" s="40"/>
      <c r="H148" s="40"/>
      <c r="I148" s="40"/>
      <c r="J148" s="168" t="str">
        <f>IF(M145=3,C132,IF(N145=3,G132,""))</f>
        <v>LPTS</v>
      </c>
      <c r="K148" s="169"/>
      <c r="L148" s="169"/>
      <c r="M148" s="169"/>
      <c r="N148" s="170"/>
      <c r="O148" s="43"/>
      <c r="Q148" s="46"/>
      <c r="R148" s="46"/>
    </row>
    <row r="149" spans="1:18" ht="18">
      <c r="A149" s="101"/>
      <c r="B149" s="102"/>
      <c r="C149" s="102"/>
      <c r="D149" s="102"/>
      <c r="E149" s="102"/>
      <c r="F149" s="102"/>
      <c r="G149" s="102"/>
      <c r="H149" s="102"/>
      <c r="I149" s="102"/>
      <c r="J149" s="103"/>
      <c r="K149" s="103"/>
      <c r="L149" s="103"/>
      <c r="M149" s="103"/>
      <c r="N149" s="103"/>
      <c r="O149" s="8"/>
      <c r="Q149" s="46"/>
      <c r="R149" s="46"/>
    </row>
    <row r="150" spans="2:18" ht="15">
      <c r="B150" s="104" t="s">
        <v>51</v>
      </c>
      <c r="Q150" s="46"/>
      <c r="R150" s="46"/>
    </row>
    <row r="151" spans="2:15" ht="15.75">
      <c r="B151" s="33"/>
      <c r="C151" s="34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6"/>
    </row>
    <row r="152" spans="2:15" ht="15.75">
      <c r="B152" s="1"/>
      <c r="C152" s="39" t="s">
        <v>12</v>
      </c>
      <c r="D152" s="40"/>
      <c r="E152" s="40"/>
      <c r="F152" s="1"/>
      <c r="G152" s="41" t="s">
        <v>13</v>
      </c>
      <c r="H152" s="42"/>
      <c r="I152" s="171" t="s">
        <v>14</v>
      </c>
      <c r="J152" s="164"/>
      <c r="K152" s="164"/>
      <c r="L152" s="164"/>
      <c r="M152" s="164"/>
      <c r="N152" s="165"/>
      <c r="O152" s="43"/>
    </row>
    <row r="153" spans="2:15" ht="20.25">
      <c r="B153" s="44"/>
      <c r="C153" s="45" t="s">
        <v>16</v>
      </c>
      <c r="D153" s="40"/>
      <c r="E153" s="40"/>
      <c r="F153" s="1"/>
      <c r="G153" s="41" t="s">
        <v>17</v>
      </c>
      <c r="H153" s="42"/>
      <c r="I153" s="171"/>
      <c r="J153" s="164"/>
      <c r="K153" s="164"/>
      <c r="L153" s="164"/>
      <c r="M153" s="164"/>
      <c r="N153" s="165"/>
      <c r="O153" s="43"/>
    </row>
    <row r="154" spans="2:15" ht="15">
      <c r="B154" s="40"/>
      <c r="C154" s="47" t="s">
        <v>18</v>
      </c>
      <c r="D154" s="40"/>
      <c r="E154" s="40"/>
      <c r="F154" s="40"/>
      <c r="G154" s="41" t="s">
        <v>19</v>
      </c>
      <c r="H154" s="48" t="s">
        <v>245</v>
      </c>
      <c r="I154" s="171"/>
      <c r="J154" s="171"/>
      <c r="K154" s="171"/>
      <c r="L154" s="171"/>
      <c r="M154" s="171"/>
      <c r="N154" s="172"/>
      <c r="O154" s="43"/>
    </row>
    <row r="155" spans="2:15" ht="15.75">
      <c r="B155" s="40"/>
      <c r="C155" s="40"/>
      <c r="D155" s="40"/>
      <c r="E155" s="40"/>
      <c r="F155" s="40"/>
      <c r="G155" s="41" t="s">
        <v>20</v>
      </c>
      <c r="H155" s="42"/>
      <c r="I155" s="173"/>
      <c r="J155" s="174"/>
      <c r="K155" s="174"/>
      <c r="L155" s="49" t="s">
        <v>21</v>
      </c>
      <c r="M155" s="175"/>
      <c r="N155" s="172"/>
      <c r="O155" s="43"/>
    </row>
    <row r="156" spans="2:15" ht="15">
      <c r="B156" s="1"/>
      <c r="C156" s="50" t="s">
        <v>22</v>
      </c>
      <c r="D156" s="40"/>
      <c r="E156" s="40"/>
      <c r="F156" s="40"/>
      <c r="G156" s="50" t="s">
        <v>22</v>
      </c>
      <c r="H156" s="40"/>
      <c r="I156" s="40"/>
      <c r="J156" s="40"/>
      <c r="K156" s="40"/>
      <c r="L156" s="40"/>
      <c r="M156" s="40"/>
      <c r="N156" s="40"/>
      <c r="O156" s="51"/>
    </row>
    <row r="157" spans="2:15" ht="15.75">
      <c r="B157" s="52" t="s">
        <v>23</v>
      </c>
      <c r="C157" s="176" t="s">
        <v>3</v>
      </c>
      <c r="D157" s="177"/>
      <c r="E157" s="53"/>
      <c r="F157" s="54" t="s">
        <v>24</v>
      </c>
      <c r="G157" s="176" t="s">
        <v>1</v>
      </c>
      <c r="H157" s="178"/>
      <c r="I157" s="178"/>
      <c r="J157" s="178"/>
      <c r="K157" s="178"/>
      <c r="L157" s="178"/>
      <c r="M157" s="178"/>
      <c r="N157" s="179"/>
      <c r="O157" s="43"/>
    </row>
    <row r="158" spans="2:15" ht="15">
      <c r="B158" s="55" t="s">
        <v>25</v>
      </c>
      <c r="C158" s="162" t="s">
        <v>111</v>
      </c>
      <c r="D158" s="163"/>
      <c r="E158" s="56"/>
      <c r="F158" s="57" t="s">
        <v>26</v>
      </c>
      <c r="G158" s="162" t="s">
        <v>116</v>
      </c>
      <c r="H158" s="164"/>
      <c r="I158" s="164"/>
      <c r="J158" s="164"/>
      <c r="K158" s="164"/>
      <c r="L158" s="164"/>
      <c r="M158" s="164"/>
      <c r="N158" s="165"/>
      <c r="O158" s="43"/>
    </row>
    <row r="159" spans="2:15" ht="15">
      <c r="B159" s="58" t="s">
        <v>27</v>
      </c>
      <c r="C159" s="162" t="s">
        <v>71</v>
      </c>
      <c r="D159" s="163"/>
      <c r="E159" s="56"/>
      <c r="F159" s="59" t="s">
        <v>28</v>
      </c>
      <c r="G159" s="162" t="s">
        <v>76</v>
      </c>
      <c r="H159" s="164"/>
      <c r="I159" s="164"/>
      <c r="J159" s="164"/>
      <c r="K159" s="164"/>
      <c r="L159" s="164"/>
      <c r="M159" s="164"/>
      <c r="N159" s="165"/>
      <c r="O159" s="43"/>
    </row>
    <row r="160" spans="2:15" ht="15">
      <c r="B160" s="60" t="s">
        <v>29</v>
      </c>
      <c r="C160" s="61"/>
      <c r="D160" s="62"/>
      <c r="E160" s="63"/>
      <c r="F160" s="60" t="s">
        <v>29</v>
      </c>
      <c r="G160" s="64"/>
      <c r="H160" s="64"/>
      <c r="I160" s="64"/>
      <c r="J160" s="64"/>
      <c r="K160" s="64"/>
      <c r="L160" s="64"/>
      <c r="M160" s="64"/>
      <c r="N160" s="64"/>
      <c r="O160" s="51"/>
    </row>
    <row r="161" spans="2:15" ht="15">
      <c r="B161" s="55"/>
      <c r="C161" s="162" t="s">
        <v>111</v>
      </c>
      <c r="D161" s="163"/>
      <c r="E161" s="56"/>
      <c r="F161" s="57"/>
      <c r="G161" s="162" t="s">
        <v>116</v>
      </c>
      <c r="H161" s="164"/>
      <c r="I161" s="164"/>
      <c r="J161" s="164"/>
      <c r="K161" s="164"/>
      <c r="L161" s="164"/>
      <c r="M161" s="164"/>
      <c r="N161" s="165"/>
      <c r="O161" s="43"/>
    </row>
    <row r="162" spans="2:15" ht="15">
      <c r="B162" s="65"/>
      <c r="C162" s="162" t="s">
        <v>71</v>
      </c>
      <c r="D162" s="163"/>
      <c r="E162" s="56"/>
      <c r="F162" s="66"/>
      <c r="G162" s="162" t="s">
        <v>76</v>
      </c>
      <c r="H162" s="164"/>
      <c r="I162" s="164"/>
      <c r="J162" s="164"/>
      <c r="K162" s="164"/>
      <c r="L162" s="164"/>
      <c r="M162" s="164"/>
      <c r="N162" s="165"/>
      <c r="O162" s="43"/>
    </row>
    <row r="163" spans="2:15" ht="15.75">
      <c r="B163" s="40"/>
      <c r="C163" s="40"/>
      <c r="D163" s="40"/>
      <c r="E163" s="40"/>
      <c r="F163" s="67" t="s">
        <v>30</v>
      </c>
      <c r="G163" s="50"/>
      <c r="H163" s="50"/>
      <c r="I163" s="50"/>
      <c r="J163" s="40"/>
      <c r="K163" s="40"/>
      <c r="L163" s="40"/>
      <c r="M163" s="68"/>
      <c r="N163" s="1"/>
      <c r="O163" s="51"/>
    </row>
    <row r="164" spans="2:15" ht="15">
      <c r="B164" s="69" t="s">
        <v>31</v>
      </c>
      <c r="C164" s="40"/>
      <c r="D164" s="40"/>
      <c r="E164" s="40"/>
      <c r="F164" s="70" t="s">
        <v>32</v>
      </c>
      <c r="G164" s="70" t="s">
        <v>33</v>
      </c>
      <c r="H164" s="70" t="s">
        <v>34</v>
      </c>
      <c r="I164" s="70" t="s">
        <v>35</v>
      </c>
      <c r="J164" s="70" t="s">
        <v>36</v>
      </c>
      <c r="K164" s="166" t="s">
        <v>37</v>
      </c>
      <c r="L164" s="167"/>
      <c r="M164" s="71" t="s">
        <v>38</v>
      </c>
      <c r="N164" s="72" t="s">
        <v>39</v>
      </c>
      <c r="O164" s="43"/>
    </row>
    <row r="165" spans="2:15" ht="15">
      <c r="B165" s="73" t="s">
        <v>40</v>
      </c>
      <c r="C165" s="74" t="str">
        <f>IF(C158&gt;"",C158&amp;" - "&amp;G158,"")</f>
        <v>Kurvinen, Matti - Hallbäck, Thomas</v>
      </c>
      <c r="D165" s="75"/>
      <c r="E165" s="76"/>
      <c r="F165" s="78">
        <v>-4</v>
      </c>
      <c r="G165" s="78">
        <v>8</v>
      </c>
      <c r="H165" s="78">
        <v>-7</v>
      </c>
      <c r="I165" s="78">
        <v>6</v>
      </c>
      <c r="J165" s="78">
        <v>-13</v>
      </c>
      <c r="K165" s="79">
        <f>IF(ISBLANK(F165),"",COUNTIF(F165:J165,"&gt;=0"))</f>
        <v>2</v>
      </c>
      <c r="L165" s="80">
        <f>IF(ISBLANK(F165),"",(IF(LEFT(F165,1)="-",1,0)+IF(LEFT(G165,1)="-",1,0)+IF(LEFT(H165,1)="-",1,0)+IF(LEFT(I165,1)="-",1,0)+IF(LEFT(J165,1)="-",1,0)))</f>
        <v>3</v>
      </c>
      <c r="M165" s="81">
        <f aca="true" t="shared" si="6" ref="M165:N169">IF(K165=3,1,"")</f>
      </c>
      <c r="N165" s="82">
        <f t="shared" si="6"/>
        <v>1</v>
      </c>
      <c r="O165" s="43"/>
    </row>
    <row r="166" spans="2:15" ht="15">
      <c r="B166" s="73" t="s">
        <v>41</v>
      </c>
      <c r="C166" s="75" t="str">
        <f>IF(C159&gt;"",C159&amp;" - "&amp;G159,"")</f>
        <v>Nuolioja, Jouko - Von Heiroth, Paul</v>
      </c>
      <c r="D166" s="74"/>
      <c r="E166" s="76"/>
      <c r="F166" s="83">
        <v>-6</v>
      </c>
      <c r="G166" s="78">
        <v>-10</v>
      </c>
      <c r="H166" s="78">
        <v>-5</v>
      </c>
      <c r="I166" s="78"/>
      <c r="J166" s="78"/>
      <c r="K166" s="79">
        <f>IF(ISBLANK(F166),"",COUNTIF(F166:J166,"&gt;=0"))</f>
        <v>0</v>
      </c>
      <c r="L166" s="80">
        <f>IF(ISBLANK(F166),"",(IF(LEFT(F166,1)="-",1,0)+IF(LEFT(G166,1)="-",1,0)+IF(LEFT(H166,1)="-",1,0)+IF(LEFT(I166,1)="-",1,0)+IF(LEFT(J166,1)="-",1,0)))</f>
        <v>3</v>
      </c>
      <c r="M166" s="81">
        <f t="shared" si="6"/>
      </c>
      <c r="N166" s="82">
        <f t="shared" si="6"/>
        <v>1</v>
      </c>
      <c r="O166" s="43"/>
    </row>
    <row r="167" spans="2:15" ht="15">
      <c r="B167" s="84" t="s">
        <v>42</v>
      </c>
      <c r="C167" s="85" t="str">
        <f>IF(C161&gt;"",C161&amp;" / "&amp;C162,"")</f>
        <v>Kurvinen, Matti / Nuolioja, Jouko</v>
      </c>
      <c r="D167" s="86" t="str">
        <f>IF(G161&gt;"",G161&amp;" / "&amp;G162,"")</f>
        <v>Hallbäck, Thomas / Von Heiroth, Paul</v>
      </c>
      <c r="E167" s="87"/>
      <c r="F167" s="88">
        <v>-5</v>
      </c>
      <c r="G167" s="105">
        <v>7</v>
      </c>
      <c r="H167" s="90">
        <v>8</v>
      </c>
      <c r="I167" s="90">
        <v>-7</v>
      </c>
      <c r="J167" s="90">
        <v>5</v>
      </c>
      <c r="K167" s="79">
        <f>IF(ISBLANK(F167),"",COUNTIF(F167:J167,"&gt;=0"))</f>
        <v>3</v>
      </c>
      <c r="L167" s="80">
        <f>IF(ISBLANK(F167),"",(IF(LEFT(F167,1)="-",1,0)+IF(LEFT(G167,1)="-",1,0)+IF(LEFT(H167,1)="-",1,0)+IF(LEFT(I167,1)="-",1,0)+IF(LEFT(J167,1)="-",1,0)))</f>
        <v>2</v>
      </c>
      <c r="M167" s="81">
        <f t="shared" si="6"/>
        <v>1</v>
      </c>
      <c r="N167" s="82">
        <f t="shared" si="6"/>
      </c>
      <c r="O167" s="43"/>
    </row>
    <row r="168" spans="2:15" ht="15">
      <c r="B168" s="73" t="s">
        <v>43</v>
      </c>
      <c r="C168" s="75" t="str">
        <f>IF(C158&gt;"",C158&amp;" - "&amp;G159,"")</f>
        <v>Kurvinen, Matti - Von Heiroth, Paul</v>
      </c>
      <c r="D168" s="74"/>
      <c r="E168" s="76"/>
      <c r="F168" s="91">
        <v>19</v>
      </c>
      <c r="G168" s="78">
        <v>-6</v>
      </c>
      <c r="H168" s="78">
        <v>-6</v>
      </c>
      <c r="I168" s="78">
        <v>-5</v>
      </c>
      <c r="J168" s="77"/>
      <c r="K168" s="79">
        <f>IF(ISBLANK(F168),"",COUNTIF(F168:J168,"&gt;=0"))</f>
        <v>1</v>
      </c>
      <c r="L168" s="80">
        <f>IF(ISBLANK(F168),"",(IF(LEFT(F168,1)="-",1,0)+IF(LEFT(G168,1)="-",1,0)+IF(LEFT(H168,1)="-",1,0)+IF(LEFT(I168,1)="-",1,0)+IF(LEFT(J168,1)="-",1,0)))</f>
        <v>3</v>
      </c>
      <c r="M168" s="81">
        <f t="shared" si="6"/>
      </c>
      <c r="N168" s="82">
        <f t="shared" si="6"/>
        <v>1</v>
      </c>
      <c r="O168" s="43"/>
    </row>
    <row r="169" spans="2:15" ht="15.75" thickBot="1">
      <c r="B169" s="73" t="s">
        <v>44</v>
      </c>
      <c r="C169" s="75" t="str">
        <f>IF(C159&gt;"",C159&amp;" - "&amp;G158,"")</f>
        <v>Nuolioja, Jouko - Hallbäck, Thomas</v>
      </c>
      <c r="D169" s="74"/>
      <c r="E169" s="76"/>
      <c r="F169" s="77"/>
      <c r="G169" s="78"/>
      <c r="H169" s="77"/>
      <c r="I169" s="78"/>
      <c r="J169" s="78"/>
      <c r="K169" s="79">
        <f>IF(ISBLANK(F169),"",COUNTIF(F169:J169,"&gt;=0"))</f>
      </c>
      <c r="L169" s="92">
        <f>IF(ISBLANK(F169),"",(IF(LEFT(F169,1)="-",1,0)+IF(LEFT(G169,1)="-",1,0)+IF(LEFT(H169,1)="-",1,0)+IF(LEFT(I169,1)="-",1,0)+IF(LEFT(J169,1)="-",1,0)))</f>
      </c>
      <c r="M169" s="81">
        <f t="shared" si="6"/>
      </c>
      <c r="N169" s="82">
        <f t="shared" si="6"/>
      </c>
      <c r="O169" s="43"/>
    </row>
    <row r="170" spans="2:15" ht="16.5" thickBot="1">
      <c r="B170" s="40"/>
      <c r="C170" s="40"/>
      <c r="D170" s="40"/>
      <c r="E170" s="40"/>
      <c r="F170" s="40"/>
      <c r="G170" s="40"/>
      <c r="H170" s="40"/>
      <c r="I170" s="93" t="s">
        <v>45</v>
      </c>
      <c r="J170" s="94"/>
      <c r="K170" s="95">
        <f>IF(ISBLANK(D165),"",SUM(K165:K169))</f>
      </c>
      <c r="L170" s="96">
        <f>IF(ISBLANK(E165),"",SUM(L165:L169))</f>
      </c>
      <c r="M170" s="97">
        <f>IF(ISBLANK(F165),"",SUM(M165:M169))</f>
        <v>1</v>
      </c>
      <c r="N170" s="98">
        <f>IF(ISBLANK(F165),"",SUM(N165:N169))</f>
        <v>3</v>
      </c>
      <c r="O170" s="43"/>
    </row>
    <row r="171" spans="2:15" ht="15">
      <c r="B171" s="39" t="s">
        <v>46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51"/>
    </row>
    <row r="172" spans="2:15" ht="15">
      <c r="B172" s="99" t="s">
        <v>47</v>
      </c>
      <c r="C172" s="99"/>
      <c r="D172" s="99" t="s">
        <v>49</v>
      </c>
      <c r="E172" s="100"/>
      <c r="F172" s="99"/>
      <c r="G172" s="99" t="s">
        <v>48</v>
      </c>
      <c r="H172" s="100"/>
      <c r="I172" s="99"/>
      <c r="J172" s="3" t="s">
        <v>50</v>
      </c>
      <c r="K172" s="1"/>
      <c r="L172" s="40"/>
      <c r="M172" s="40"/>
      <c r="N172" s="40"/>
      <c r="O172" s="51"/>
    </row>
    <row r="173" spans="2:15" ht="18.75" thickBot="1">
      <c r="B173" s="40"/>
      <c r="C173" s="40"/>
      <c r="D173" s="40"/>
      <c r="E173" s="40"/>
      <c r="F173" s="40"/>
      <c r="G173" s="40"/>
      <c r="H173" s="40"/>
      <c r="I173" s="40"/>
      <c r="J173" s="168" t="str">
        <f>IF(M170=3,C157,IF(N170=3,G157,""))</f>
        <v>MBF</v>
      </c>
      <c r="K173" s="169"/>
      <c r="L173" s="169"/>
      <c r="M173" s="169"/>
      <c r="N173" s="170"/>
      <c r="O173" s="43"/>
    </row>
    <row r="174" spans="2:15" ht="18">
      <c r="B174" s="102"/>
      <c r="C174" s="102"/>
      <c r="D174" s="102"/>
      <c r="E174" s="102"/>
      <c r="F174" s="102"/>
      <c r="G174" s="102"/>
      <c r="H174" s="102"/>
      <c r="I174" s="102"/>
      <c r="J174" s="103"/>
      <c r="K174" s="103"/>
      <c r="L174" s="103"/>
      <c r="M174" s="103"/>
      <c r="N174" s="103"/>
      <c r="O174" s="8"/>
    </row>
    <row r="175" ht="15">
      <c r="B175" s="104" t="s">
        <v>51</v>
      </c>
    </row>
    <row r="176" spans="2:15" ht="15.75">
      <c r="B176" s="33"/>
      <c r="C176" s="34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6"/>
    </row>
    <row r="177" spans="2:15" ht="15.75">
      <c r="B177" s="1"/>
      <c r="C177" s="39" t="s">
        <v>12</v>
      </c>
      <c r="D177" s="40"/>
      <c r="E177" s="40"/>
      <c r="F177" s="1"/>
      <c r="G177" s="41" t="s">
        <v>13</v>
      </c>
      <c r="H177" s="42"/>
      <c r="I177" s="171" t="s">
        <v>14</v>
      </c>
      <c r="J177" s="164"/>
      <c r="K177" s="164"/>
      <c r="L177" s="164"/>
      <c r="M177" s="164"/>
      <c r="N177" s="165"/>
      <c r="O177" s="43"/>
    </row>
    <row r="178" spans="2:15" ht="20.25">
      <c r="B178" s="44"/>
      <c r="C178" s="45" t="s">
        <v>16</v>
      </c>
      <c r="D178" s="40"/>
      <c r="E178" s="40"/>
      <c r="F178" s="1"/>
      <c r="G178" s="41" t="s">
        <v>17</v>
      </c>
      <c r="H178" s="42"/>
      <c r="I178" s="171"/>
      <c r="J178" s="164"/>
      <c r="K178" s="164"/>
      <c r="L178" s="164"/>
      <c r="M178" s="164"/>
      <c r="N178" s="165"/>
      <c r="O178" s="43"/>
    </row>
    <row r="179" spans="2:15" ht="15">
      <c r="B179" s="40"/>
      <c r="C179" s="47" t="s">
        <v>18</v>
      </c>
      <c r="D179" s="40"/>
      <c r="E179" s="40"/>
      <c r="F179" s="40"/>
      <c r="G179" s="41" t="s">
        <v>19</v>
      </c>
      <c r="H179" s="48" t="s">
        <v>245</v>
      </c>
      <c r="I179" s="171"/>
      <c r="J179" s="171"/>
      <c r="K179" s="171"/>
      <c r="L179" s="171"/>
      <c r="M179" s="171"/>
      <c r="N179" s="172"/>
      <c r="O179" s="43"/>
    </row>
    <row r="180" spans="2:15" ht="15.75">
      <c r="B180" s="40"/>
      <c r="C180" s="40"/>
      <c r="D180" s="40"/>
      <c r="E180" s="40"/>
      <c r="F180" s="40"/>
      <c r="G180" s="41" t="s">
        <v>20</v>
      </c>
      <c r="H180" s="42"/>
      <c r="I180" s="173"/>
      <c r="J180" s="174"/>
      <c r="K180" s="174"/>
      <c r="L180" s="49" t="s">
        <v>21</v>
      </c>
      <c r="M180" s="175"/>
      <c r="N180" s="172"/>
      <c r="O180" s="43"/>
    </row>
    <row r="181" spans="2:15" ht="15">
      <c r="B181" s="1"/>
      <c r="C181" s="50" t="s">
        <v>22</v>
      </c>
      <c r="D181" s="40"/>
      <c r="E181" s="40"/>
      <c r="F181" s="40"/>
      <c r="G181" s="50" t="s">
        <v>22</v>
      </c>
      <c r="H181" s="40"/>
      <c r="I181" s="40"/>
      <c r="J181" s="40"/>
      <c r="K181" s="40"/>
      <c r="L181" s="40"/>
      <c r="M181" s="40"/>
      <c r="N181" s="40"/>
      <c r="O181" s="51"/>
    </row>
    <row r="182" spans="2:15" ht="15.75">
      <c r="B182" s="52" t="s">
        <v>23</v>
      </c>
      <c r="C182" s="176" t="s">
        <v>53</v>
      </c>
      <c r="D182" s="177"/>
      <c r="E182" s="53"/>
      <c r="F182" s="54" t="s">
        <v>24</v>
      </c>
      <c r="G182" s="176" t="s">
        <v>1</v>
      </c>
      <c r="H182" s="178"/>
      <c r="I182" s="178"/>
      <c r="J182" s="178"/>
      <c r="K182" s="178"/>
      <c r="L182" s="178"/>
      <c r="M182" s="178"/>
      <c r="N182" s="179"/>
      <c r="O182" s="43"/>
    </row>
    <row r="183" spans="2:15" ht="15">
      <c r="B183" s="55" t="s">
        <v>25</v>
      </c>
      <c r="C183" s="162" t="s">
        <v>174</v>
      </c>
      <c r="D183" s="163"/>
      <c r="E183" s="56"/>
      <c r="F183" s="57" t="s">
        <v>26</v>
      </c>
      <c r="G183" s="162" t="s">
        <v>116</v>
      </c>
      <c r="H183" s="164"/>
      <c r="I183" s="164"/>
      <c r="J183" s="164"/>
      <c r="K183" s="164"/>
      <c r="L183" s="164"/>
      <c r="M183" s="164"/>
      <c r="N183" s="165"/>
      <c r="O183" s="43"/>
    </row>
    <row r="184" spans="2:15" ht="15">
      <c r="B184" s="58" t="s">
        <v>27</v>
      </c>
      <c r="C184" s="162" t="s">
        <v>175</v>
      </c>
      <c r="D184" s="163"/>
      <c r="E184" s="56"/>
      <c r="F184" s="59" t="s">
        <v>28</v>
      </c>
      <c r="G184" s="162" t="s">
        <v>76</v>
      </c>
      <c r="H184" s="164"/>
      <c r="I184" s="164"/>
      <c r="J184" s="164"/>
      <c r="K184" s="164"/>
      <c r="L184" s="164"/>
      <c r="M184" s="164"/>
      <c r="N184" s="165"/>
      <c r="O184" s="43"/>
    </row>
    <row r="185" spans="2:15" ht="15">
      <c r="B185" s="60" t="s">
        <v>29</v>
      </c>
      <c r="C185" s="61"/>
      <c r="D185" s="62"/>
      <c r="E185" s="63"/>
      <c r="F185" s="60" t="s">
        <v>29</v>
      </c>
      <c r="G185" s="64"/>
      <c r="H185" s="64"/>
      <c r="I185" s="64"/>
      <c r="J185" s="64"/>
      <c r="K185" s="64"/>
      <c r="L185" s="64"/>
      <c r="M185" s="64"/>
      <c r="N185" s="64"/>
      <c r="O185" s="51"/>
    </row>
    <row r="186" spans="2:15" ht="15">
      <c r="B186" s="55"/>
      <c r="C186" s="162" t="s">
        <v>174</v>
      </c>
      <c r="D186" s="163"/>
      <c r="E186" s="56"/>
      <c r="F186" s="57"/>
      <c r="G186" s="162" t="s">
        <v>116</v>
      </c>
      <c r="H186" s="164"/>
      <c r="I186" s="164"/>
      <c r="J186" s="164"/>
      <c r="K186" s="164"/>
      <c r="L186" s="164"/>
      <c r="M186" s="164"/>
      <c r="N186" s="165"/>
      <c r="O186" s="43"/>
    </row>
    <row r="187" spans="2:15" ht="15">
      <c r="B187" s="65"/>
      <c r="C187" s="162" t="s">
        <v>175</v>
      </c>
      <c r="D187" s="163"/>
      <c r="E187" s="56"/>
      <c r="F187" s="66"/>
      <c r="G187" s="162" t="s">
        <v>76</v>
      </c>
      <c r="H187" s="164"/>
      <c r="I187" s="164"/>
      <c r="J187" s="164"/>
      <c r="K187" s="164"/>
      <c r="L187" s="164"/>
      <c r="M187" s="164"/>
      <c r="N187" s="165"/>
      <c r="O187" s="43"/>
    </row>
    <row r="188" spans="2:15" ht="15.75">
      <c r="B188" s="40"/>
      <c r="C188" s="40"/>
      <c r="D188" s="40"/>
      <c r="E188" s="40"/>
      <c r="F188" s="67" t="s">
        <v>30</v>
      </c>
      <c r="G188" s="50"/>
      <c r="H188" s="50"/>
      <c r="I188" s="50"/>
      <c r="J188" s="40"/>
      <c r="K188" s="40"/>
      <c r="L188" s="40"/>
      <c r="M188" s="68"/>
      <c r="N188" s="1"/>
      <c r="O188" s="51"/>
    </row>
    <row r="189" spans="2:15" ht="15">
      <c r="B189" s="69" t="s">
        <v>31</v>
      </c>
      <c r="C189" s="40"/>
      <c r="D189" s="40"/>
      <c r="E189" s="40"/>
      <c r="F189" s="70" t="s">
        <v>32</v>
      </c>
      <c r="G189" s="70" t="s">
        <v>33</v>
      </c>
      <c r="H189" s="70" t="s">
        <v>34</v>
      </c>
      <c r="I189" s="70" t="s">
        <v>35</v>
      </c>
      <c r="J189" s="70" t="s">
        <v>36</v>
      </c>
      <c r="K189" s="166" t="s">
        <v>37</v>
      </c>
      <c r="L189" s="167"/>
      <c r="M189" s="71" t="s">
        <v>38</v>
      </c>
      <c r="N189" s="72" t="s">
        <v>39</v>
      </c>
      <c r="O189" s="43"/>
    </row>
    <row r="190" spans="2:15" ht="15">
      <c r="B190" s="73" t="s">
        <v>40</v>
      </c>
      <c r="C190" s="74" t="str">
        <f>IF(C183&gt;"",C183&amp;" - "&amp;G183,"")</f>
        <v>Muinonen, Julius - Hallbäck, Thomas</v>
      </c>
      <c r="D190" s="75"/>
      <c r="E190" s="76"/>
      <c r="F190" s="78">
        <v>3</v>
      </c>
      <c r="G190" s="78">
        <v>3</v>
      </c>
      <c r="H190" s="78">
        <v>5</v>
      </c>
      <c r="I190" s="78"/>
      <c r="J190" s="78"/>
      <c r="K190" s="79">
        <f>IF(ISBLANK(F190),"",COUNTIF(F190:J190,"&gt;=0"))</f>
        <v>3</v>
      </c>
      <c r="L190" s="80">
        <f>IF(ISBLANK(F190),"",(IF(LEFT(F190,1)="-",1,0)+IF(LEFT(G190,1)="-",1,0)+IF(LEFT(H190,1)="-",1,0)+IF(LEFT(I190,1)="-",1,0)+IF(LEFT(J190,1)="-",1,0)))</f>
        <v>0</v>
      </c>
      <c r="M190" s="81">
        <f aca="true" t="shared" si="7" ref="M190:N194">IF(K190=3,1,"")</f>
        <v>1</v>
      </c>
      <c r="N190" s="82">
        <f t="shared" si="7"/>
      </c>
      <c r="O190" s="43"/>
    </row>
    <row r="191" spans="2:15" ht="15">
      <c r="B191" s="73" t="s">
        <v>41</v>
      </c>
      <c r="C191" s="75" t="str">
        <f>IF(C184&gt;"",C184&amp;" - "&amp;G184,"")</f>
        <v>Kivelä, Leo - Von Heiroth, Paul</v>
      </c>
      <c r="D191" s="74"/>
      <c r="E191" s="76"/>
      <c r="F191" s="83">
        <v>-5</v>
      </c>
      <c r="G191" s="78">
        <v>-10</v>
      </c>
      <c r="H191" s="78">
        <v>-8</v>
      </c>
      <c r="I191" s="78"/>
      <c r="J191" s="78"/>
      <c r="K191" s="79">
        <f>IF(ISBLANK(F191),"",COUNTIF(F191:J191,"&gt;=0"))</f>
        <v>0</v>
      </c>
      <c r="L191" s="80">
        <f>IF(ISBLANK(F191),"",(IF(LEFT(F191,1)="-",1,0)+IF(LEFT(G191,1)="-",1,0)+IF(LEFT(H191,1)="-",1,0)+IF(LEFT(I191,1)="-",1,0)+IF(LEFT(J191,1)="-",1,0)))</f>
        <v>3</v>
      </c>
      <c r="M191" s="81">
        <f t="shared" si="7"/>
      </c>
      <c r="N191" s="82">
        <f t="shared" si="7"/>
        <v>1</v>
      </c>
      <c r="O191" s="43"/>
    </row>
    <row r="192" spans="2:15" ht="15">
      <c r="B192" s="84" t="s">
        <v>42</v>
      </c>
      <c r="C192" s="85" t="str">
        <f>IF(C186&gt;"",C186&amp;" / "&amp;C187,"")</f>
        <v>Muinonen, Julius / Kivelä, Leo</v>
      </c>
      <c r="D192" s="86" t="str">
        <f>IF(G186&gt;"",G186&amp;" / "&amp;G187,"")</f>
        <v>Hallbäck, Thomas / Von Heiroth, Paul</v>
      </c>
      <c r="E192" s="87"/>
      <c r="F192" s="88">
        <v>9</v>
      </c>
      <c r="G192" s="105">
        <v>-7</v>
      </c>
      <c r="H192" s="90">
        <v>7</v>
      </c>
      <c r="I192" s="90">
        <v>7</v>
      </c>
      <c r="J192" s="90"/>
      <c r="K192" s="79">
        <f>IF(ISBLANK(F192),"",COUNTIF(F192:J192,"&gt;=0"))</f>
        <v>3</v>
      </c>
      <c r="L192" s="80">
        <f>IF(ISBLANK(F192),"",(IF(LEFT(F192,1)="-",1,0)+IF(LEFT(G192,1)="-",1,0)+IF(LEFT(H192,1)="-",1,0)+IF(LEFT(I192,1)="-",1,0)+IF(LEFT(J192,1)="-",1,0)))</f>
        <v>1</v>
      </c>
      <c r="M192" s="81">
        <f t="shared" si="7"/>
        <v>1</v>
      </c>
      <c r="N192" s="82">
        <f t="shared" si="7"/>
      </c>
      <c r="O192" s="43"/>
    </row>
    <row r="193" spans="2:15" ht="15">
      <c r="B193" s="73" t="s">
        <v>43</v>
      </c>
      <c r="C193" s="75" t="str">
        <f>IF(C183&gt;"",C183&amp;" - "&amp;G184,"")</f>
        <v>Muinonen, Julius - Von Heiroth, Paul</v>
      </c>
      <c r="D193" s="74"/>
      <c r="E193" s="76"/>
      <c r="F193" s="91">
        <v>-6</v>
      </c>
      <c r="G193" s="78">
        <v>7</v>
      </c>
      <c r="H193" s="78">
        <v>-3</v>
      </c>
      <c r="I193" s="78">
        <v>-8</v>
      </c>
      <c r="J193" s="77"/>
      <c r="K193" s="79">
        <f>IF(ISBLANK(F193),"",COUNTIF(F193:J193,"&gt;=0"))</f>
        <v>1</v>
      </c>
      <c r="L193" s="80">
        <f>IF(ISBLANK(F193),"",(IF(LEFT(F193,1)="-",1,0)+IF(LEFT(G193,1)="-",1,0)+IF(LEFT(H193,1)="-",1,0)+IF(LEFT(I193,1)="-",1,0)+IF(LEFT(J193,1)="-",1,0)))</f>
        <v>3</v>
      </c>
      <c r="M193" s="81">
        <f t="shared" si="7"/>
      </c>
      <c r="N193" s="82">
        <f t="shared" si="7"/>
        <v>1</v>
      </c>
      <c r="O193" s="43"/>
    </row>
    <row r="194" spans="2:15" ht="15.75" thickBot="1">
      <c r="B194" s="73" t="s">
        <v>44</v>
      </c>
      <c r="C194" s="75" t="str">
        <f>IF(C184&gt;"",C184&amp;" - "&amp;G183,"")</f>
        <v>Kivelä, Leo - Hallbäck, Thomas</v>
      </c>
      <c r="D194" s="74"/>
      <c r="E194" s="76"/>
      <c r="F194" s="77">
        <v>-10</v>
      </c>
      <c r="G194" s="78">
        <v>10</v>
      </c>
      <c r="H194" s="77">
        <v>9</v>
      </c>
      <c r="I194" s="78">
        <v>8</v>
      </c>
      <c r="J194" s="78"/>
      <c r="K194" s="79">
        <f>IF(ISBLANK(F194),"",COUNTIF(F194:J194,"&gt;=0"))</f>
        <v>3</v>
      </c>
      <c r="L194" s="92">
        <f>IF(ISBLANK(F194),"",(IF(LEFT(F194,1)="-",1,0)+IF(LEFT(G194,1)="-",1,0)+IF(LEFT(H194,1)="-",1,0)+IF(LEFT(I194,1)="-",1,0)+IF(LEFT(J194,1)="-",1,0)))</f>
        <v>1</v>
      </c>
      <c r="M194" s="81">
        <f t="shared" si="7"/>
        <v>1</v>
      </c>
      <c r="N194" s="82">
        <f t="shared" si="7"/>
      </c>
      <c r="O194" s="43"/>
    </row>
    <row r="195" spans="2:15" ht="16.5" thickBot="1">
      <c r="B195" s="40"/>
      <c r="C195" s="40"/>
      <c r="D195" s="40"/>
      <c r="E195" s="40"/>
      <c r="F195" s="40"/>
      <c r="G195" s="40"/>
      <c r="H195" s="40"/>
      <c r="I195" s="93" t="s">
        <v>45</v>
      </c>
      <c r="J195" s="94"/>
      <c r="K195" s="95">
        <f>IF(ISBLANK(D190),"",SUM(K190:K194))</f>
      </c>
      <c r="L195" s="96">
        <f>IF(ISBLANK(E190),"",SUM(L190:L194))</f>
      </c>
      <c r="M195" s="97">
        <f>IF(ISBLANK(F190),"",SUM(M190:M194))</f>
        <v>3</v>
      </c>
      <c r="N195" s="98">
        <f>IF(ISBLANK(F190),"",SUM(N190:N194))</f>
        <v>2</v>
      </c>
      <c r="O195" s="43"/>
    </row>
    <row r="196" spans="2:15" ht="15">
      <c r="B196" s="39" t="s">
        <v>46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51"/>
    </row>
    <row r="197" spans="2:15" ht="15">
      <c r="B197" s="99" t="s">
        <v>47</v>
      </c>
      <c r="C197" s="99"/>
      <c r="D197" s="99" t="s">
        <v>49</v>
      </c>
      <c r="E197" s="100"/>
      <c r="F197" s="99"/>
      <c r="G197" s="99" t="s">
        <v>48</v>
      </c>
      <c r="H197" s="100"/>
      <c r="I197" s="99"/>
      <c r="J197" s="3" t="s">
        <v>50</v>
      </c>
      <c r="K197" s="1"/>
      <c r="L197" s="40"/>
      <c r="M197" s="40"/>
      <c r="N197" s="40"/>
      <c r="O197" s="51"/>
    </row>
    <row r="198" spans="2:15" ht="18.75" thickBot="1">
      <c r="B198" s="40"/>
      <c r="C198" s="40"/>
      <c r="D198" s="40"/>
      <c r="E198" s="40"/>
      <c r="F198" s="40"/>
      <c r="G198" s="40"/>
      <c r="H198" s="40"/>
      <c r="I198" s="40"/>
      <c r="J198" s="168" t="str">
        <f>IF(M195=3,C182,IF(N195=3,G182,""))</f>
        <v>LPTS</v>
      </c>
      <c r="K198" s="169"/>
      <c r="L198" s="169"/>
      <c r="M198" s="169"/>
      <c r="N198" s="170"/>
      <c r="O198" s="43"/>
    </row>
    <row r="199" spans="2:15" ht="18">
      <c r="B199" s="102"/>
      <c r="C199" s="102"/>
      <c r="D199" s="102"/>
      <c r="E199" s="102"/>
      <c r="F199" s="102"/>
      <c r="G199" s="102"/>
      <c r="H199" s="102"/>
      <c r="I199" s="102"/>
      <c r="J199" s="103"/>
      <c r="K199" s="103"/>
      <c r="L199" s="103"/>
      <c r="M199" s="103"/>
      <c r="N199" s="103"/>
      <c r="O199" s="8"/>
    </row>
    <row r="200" ht="15">
      <c r="B200" s="104" t="s">
        <v>51</v>
      </c>
    </row>
    <row r="201" spans="2:15" ht="15.75">
      <c r="B201" s="33"/>
      <c r="C201" s="34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6"/>
    </row>
    <row r="202" spans="2:15" ht="15.75">
      <c r="B202" s="1"/>
      <c r="C202" s="39" t="s">
        <v>12</v>
      </c>
      <c r="D202" s="40"/>
      <c r="E202" s="40"/>
      <c r="F202" s="1"/>
      <c r="G202" s="41" t="s">
        <v>13</v>
      </c>
      <c r="H202" s="42"/>
      <c r="I202" s="171" t="s">
        <v>14</v>
      </c>
      <c r="J202" s="164"/>
      <c r="K202" s="164"/>
      <c r="L202" s="164"/>
      <c r="M202" s="164"/>
      <c r="N202" s="165"/>
      <c r="O202" s="43"/>
    </row>
    <row r="203" spans="2:15" ht="20.25">
      <c r="B203" s="44"/>
      <c r="C203" s="45" t="s">
        <v>16</v>
      </c>
      <c r="D203" s="40"/>
      <c r="E203" s="40"/>
      <c r="F203" s="1"/>
      <c r="G203" s="41" t="s">
        <v>17</v>
      </c>
      <c r="H203" s="42"/>
      <c r="I203" s="171"/>
      <c r="J203" s="164"/>
      <c r="K203" s="164"/>
      <c r="L203" s="164"/>
      <c r="M203" s="164"/>
      <c r="N203" s="165"/>
      <c r="O203" s="43"/>
    </row>
    <row r="204" spans="2:15" ht="15">
      <c r="B204" s="40"/>
      <c r="C204" s="47" t="s">
        <v>18</v>
      </c>
      <c r="D204" s="40"/>
      <c r="E204" s="40"/>
      <c r="F204" s="40"/>
      <c r="G204" s="41" t="s">
        <v>19</v>
      </c>
      <c r="H204" s="48"/>
      <c r="I204" s="171"/>
      <c r="J204" s="171"/>
      <c r="K204" s="171"/>
      <c r="L204" s="171"/>
      <c r="M204" s="171"/>
      <c r="N204" s="172"/>
      <c r="O204" s="43"/>
    </row>
    <row r="205" spans="2:15" ht="15.75">
      <c r="B205" s="40"/>
      <c r="C205" s="40"/>
      <c r="D205" s="40"/>
      <c r="E205" s="40"/>
      <c r="F205" s="40"/>
      <c r="G205" s="41" t="s">
        <v>20</v>
      </c>
      <c r="H205" s="42"/>
      <c r="I205" s="173"/>
      <c r="J205" s="174"/>
      <c r="K205" s="174"/>
      <c r="L205" s="49" t="s">
        <v>21</v>
      </c>
      <c r="M205" s="175"/>
      <c r="N205" s="172"/>
      <c r="O205" s="43"/>
    </row>
    <row r="206" spans="2:15" ht="15">
      <c r="B206" s="1"/>
      <c r="C206" s="50" t="s">
        <v>22</v>
      </c>
      <c r="D206" s="40"/>
      <c r="E206" s="40"/>
      <c r="F206" s="40"/>
      <c r="G206" s="50" t="s">
        <v>22</v>
      </c>
      <c r="H206" s="40"/>
      <c r="I206" s="40"/>
      <c r="J206" s="40"/>
      <c r="K206" s="40"/>
      <c r="L206" s="40"/>
      <c r="M206" s="40"/>
      <c r="N206" s="40"/>
      <c r="O206" s="51"/>
    </row>
    <row r="207" spans="2:15" ht="15.75">
      <c r="B207" s="52" t="s">
        <v>23</v>
      </c>
      <c r="C207" s="176"/>
      <c r="D207" s="177"/>
      <c r="E207" s="53"/>
      <c r="F207" s="54" t="s">
        <v>24</v>
      </c>
      <c r="G207" s="176"/>
      <c r="H207" s="178"/>
      <c r="I207" s="178"/>
      <c r="J207" s="178"/>
      <c r="K207" s="178"/>
      <c r="L207" s="178"/>
      <c r="M207" s="178"/>
      <c r="N207" s="179"/>
      <c r="O207" s="43"/>
    </row>
    <row r="208" spans="2:15" ht="15">
      <c r="B208" s="55" t="s">
        <v>25</v>
      </c>
      <c r="C208" s="162"/>
      <c r="D208" s="163"/>
      <c r="E208" s="56"/>
      <c r="F208" s="57" t="s">
        <v>26</v>
      </c>
      <c r="G208" s="162"/>
      <c r="H208" s="164"/>
      <c r="I208" s="164"/>
      <c r="J208" s="164"/>
      <c r="K208" s="164"/>
      <c r="L208" s="164"/>
      <c r="M208" s="164"/>
      <c r="N208" s="165"/>
      <c r="O208" s="43"/>
    </row>
    <row r="209" spans="2:15" ht="15">
      <c r="B209" s="58" t="s">
        <v>27</v>
      </c>
      <c r="C209" s="162"/>
      <c r="D209" s="163"/>
      <c r="E209" s="56"/>
      <c r="F209" s="59" t="s">
        <v>28</v>
      </c>
      <c r="G209" s="162"/>
      <c r="H209" s="164"/>
      <c r="I209" s="164"/>
      <c r="J209" s="164"/>
      <c r="K209" s="164"/>
      <c r="L209" s="164"/>
      <c r="M209" s="164"/>
      <c r="N209" s="165"/>
      <c r="O209" s="43"/>
    </row>
    <row r="210" spans="2:15" ht="15">
      <c r="B210" s="60" t="s">
        <v>29</v>
      </c>
      <c r="C210" s="61"/>
      <c r="D210" s="62"/>
      <c r="E210" s="63"/>
      <c r="F210" s="60" t="s">
        <v>29</v>
      </c>
      <c r="G210" s="64"/>
      <c r="H210" s="64"/>
      <c r="I210" s="64"/>
      <c r="J210" s="64"/>
      <c r="K210" s="64"/>
      <c r="L210" s="64"/>
      <c r="M210" s="64"/>
      <c r="N210" s="64"/>
      <c r="O210" s="51"/>
    </row>
    <row r="211" spans="2:15" ht="15">
      <c r="B211" s="55"/>
      <c r="C211" s="162"/>
      <c r="D211" s="163"/>
      <c r="E211" s="56"/>
      <c r="F211" s="57"/>
      <c r="G211" s="162"/>
      <c r="H211" s="164"/>
      <c r="I211" s="164"/>
      <c r="J211" s="164"/>
      <c r="K211" s="164"/>
      <c r="L211" s="164"/>
      <c r="M211" s="164"/>
      <c r="N211" s="165"/>
      <c r="O211" s="43"/>
    </row>
    <row r="212" spans="2:15" ht="15">
      <c r="B212" s="65"/>
      <c r="C212" s="162"/>
      <c r="D212" s="163"/>
      <c r="E212" s="56"/>
      <c r="F212" s="66"/>
      <c r="G212" s="162"/>
      <c r="H212" s="164"/>
      <c r="I212" s="164"/>
      <c r="J212" s="164"/>
      <c r="K212" s="164"/>
      <c r="L212" s="164"/>
      <c r="M212" s="164"/>
      <c r="N212" s="165"/>
      <c r="O212" s="43"/>
    </row>
    <row r="213" spans="2:15" ht="15.75">
      <c r="B213" s="40"/>
      <c r="C213" s="40"/>
      <c r="D213" s="40"/>
      <c r="E213" s="40"/>
      <c r="F213" s="67" t="s">
        <v>30</v>
      </c>
      <c r="G213" s="50"/>
      <c r="H213" s="50"/>
      <c r="I213" s="50"/>
      <c r="J213" s="40"/>
      <c r="K213" s="40"/>
      <c r="L213" s="40"/>
      <c r="M213" s="68"/>
      <c r="N213" s="1"/>
      <c r="O213" s="51"/>
    </row>
    <row r="214" spans="2:15" ht="15">
      <c r="B214" s="69" t="s">
        <v>31</v>
      </c>
      <c r="C214" s="40"/>
      <c r="D214" s="40"/>
      <c r="E214" s="40"/>
      <c r="F214" s="70" t="s">
        <v>32</v>
      </c>
      <c r="G214" s="70" t="s">
        <v>33</v>
      </c>
      <c r="H214" s="70" t="s">
        <v>34</v>
      </c>
      <c r="I214" s="70" t="s">
        <v>35</v>
      </c>
      <c r="J214" s="70" t="s">
        <v>36</v>
      </c>
      <c r="K214" s="166" t="s">
        <v>37</v>
      </c>
      <c r="L214" s="167"/>
      <c r="M214" s="71" t="s">
        <v>38</v>
      </c>
      <c r="N214" s="72" t="s">
        <v>39</v>
      </c>
      <c r="O214" s="43"/>
    </row>
    <row r="215" spans="2:15" ht="15">
      <c r="B215" s="73" t="s">
        <v>40</v>
      </c>
      <c r="C215" s="74">
        <f>IF(C208&gt;"",C208&amp;" - "&amp;G208,"")</f>
      </c>
      <c r="D215" s="75"/>
      <c r="E215" s="76"/>
      <c r="F215" s="78"/>
      <c r="G215" s="78"/>
      <c r="H215" s="78"/>
      <c r="I215" s="78"/>
      <c r="J215" s="78"/>
      <c r="K215" s="79">
        <f>IF(ISBLANK(F215),"",COUNTIF(F215:J215,"&gt;=0"))</f>
      </c>
      <c r="L215" s="80">
        <f>IF(ISBLANK(F215),"",(IF(LEFT(F215,1)="-",1,0)+IF(LEFT(G215,1)="-",1,0)+IF(LEFT(H215,1)="-",1,0)+IF(LEFT(I215,1)="-",1,0)+IF(LEFT(J215,1)="-",1,0)))</f>
      </c>
      <c r="M215" s="81">
        <f aca="true" t="shared" si="8" ref="M215:N219">IF(K215=3,1,"")</f>
      </c>
      <c r="N215" s="82">
        <f t="shared" si="8"/>
      </c>
      <c r="O215" s="43"/>
    </row>
    <row r="216" spans="2:15" ht="15">
      <c r="B216" s="73" t="s">
        <v>41</v>
      </c>
      <c r="C216" s="75">
        <f>IF(C209&gt;"",C209&amp;" - "&amp;G209,"")</f>
      </c>
      <c r="D216" s="74"/>
      <c r="E216" s="76"/>
      <c r="F216" s="83"/>
      <c r="G216" s="78"/>
      <c r="H216" s="78"/>
      <c r="I216" s="78"/>
      <c r="J216" s="78"/>
      <c r="K216" s="79">
        <f>IF(ISBLANK(F216),"",COUNTIF(F216:J216,"&gt;=0"))</f>
      </c>
      <c r="L216" s="80">
        <f>IF(ISBLANK(F216),"",(IF(LEFT(F216,1)="-",1,0)+IF(LEFT(G216,1)="-",1,0)+IF(LEFT(H216,1)="-",1,0)+IF(LEFT(I216,1)="-",1,0)+IF(LEFT(J216,1)="-",1,0)))</f>
      </c>
      <c r="M216" s="81">
        <f t="shared" si="8"/>
      </c>
      <c r="N216" s="82">
        <f t="shared" si="8"/>
      </c>
      <c r="O216" s="43"/>
    </row>
    <row r="217" spans="2:15" ht="15">
      <c r="B217" s="84" t="s">
        <v>42</v>
      </c>
      <c r="C217" s="85">
        <f>IF(C211&gt;"",C211&amp;" / "&amp;C212,"")</f>
      </c>
      <c r="D217" s="86">
        <f>IF(G211&gt;"",G211&amp;" / "&amp;G212,"")</f>
      </c>
      <c r="E217" s="87"/>
      <c r="F217" s="88"/>
      <c r="G217" s="105"/>
      <c r="H217" s="90"/>
      <c r="I217" s="90"/>
      <c r="J217" s="90"/>
      <c r="K217" s="79">
        <f>IF(ISBLANK(F217),"",COUNTIF(F217:J217,"&gt;=0"))</f>
      </c>
      <c r="L217" s="80">
        <f>IF(ISBLANK(F217),"",(IF(LEFT(F217,1)="-",1,0)+IF(LEFT(G217,1)="-",1,0)+IF(LEFT(H217,1)="-",1,0)+IF(LEFT(I217,1)="-",1,0)+IF(LEFT(J217,1)="-",1,0)))</f>
      </c>
      <c r="M217" s="81">
        <f t="shared" si="8"/>
      </c>
      <c r="N217" s="82">
        <f t="shared" si="8"/>
      </c>
      <c r="O217" s="43"/>
    </row>
    <row r="218" spans="2:15" ht="15">
      <c r="B218" s="73" t="s">
        <v>43</v>
      </c>
      <c r="C218" s="75">
        <f>IF(C208&gt;"",C208&amp;" - "&amp;G209,"")</f>
      </c>
      <c r="D218" s="74"/>
      <c r="E218" s="76"/>
      <c r="F218" s="91"/>
      <c r="G218" s="78"/>
      <c r="H218" s="78"/>
      <c r="I218" s="78"/>
      <c r="J218" s="77"/>
      <c r="K218" s="79">
        <f>IF(ISBLANK(F218),"",COUNTIF(F218:J218,"&gt;=0"))</f>
      </c>
      <c r="L218" s="80">
        <f>IF(ISBLANK(F218),"",(IF(LEFT(F218,1)="-",1,0)+IF(LEFT(G218,1)="-",1,0)+IF(LEFT(H218,1)="-",1,0)+IF(LEFT(I218,1)="-",1,0)+IF(LEFT(J218,1)="-",1,0)))</f>
      </c>
      <c r="M218" s="81">
        <f t="shared" si="8"/>
      </c>
      <c r="N218" s="82">
        <f t="shared" si="8"/>
      </c>
      <c r="O218" s="43"/>
    </row>
    <row r="219" spans="2:15" ht="15.75" thickBot="1">
      <c r="B219" s="73" t="s">
        <v>44</v>
      </c>
      <c r="C219" s="75">
        <f>IF(C209&gt;"",C209&amp;" - "&amp;G208,"")</f>
      </c>
      <c r="D219" s="74"/>
      <c r="E219" s="76"/>
      <c r="F219" s="77"/>
      <c r="G219" s="78"/>
      <c r="H219" s="77"/>
      <c r="I219" s="78"/>
      <c r="J219" s="78"/>
      <c r="K219" s="79">
        <f>IF(ISBLANK(F219),"",COUNTIF(F219:J219,"&gt;=0"))</f>
      </c>
      <c r="L219" s="92">
        <f>IF(ISBLANK(F219),"",(IF(LEFT(F219,1)="-",1,0)+IF(LEFT(G219,1)="-",1,0)+IF(LEFT(H219,1)="-",1,0)+IF(LEFT(I219,1)="-",1,0)+IF(LEFT(J219,1)="-",1,0)))</f>
      </c>
      <c r="M219" s="81">
        <f t="shared" si="8"/>
      </c>
      <c r="N219" s="82">
        <f t="shared" si="8"/>
      </c>
      <c r="O219" s="43"/>
    </row>
    <row r="220" spans="2:15" ht="16.5" thickBot="1">
      <c r="B220" s="40"/>
      <c r="C220" s="40"/>
      <c r="D220" s="40"/>
      <c r="E220" s="40"/>
      <c r="F220" s="40"/>
      <c r="G220" s="40"/>
      <c r="H220" s="40"/>
      <c r="I220" s="93" t="s">
        <v>45</v>
      </c>
      <c r="J220" s="94"/>
      <c r="K220" s="95">
        <f>IF(ISBLANK(D215),"",SUM(K215:K219))</f>
      </c>
      <c r="L220" s="96">
        <f>IF(ISBLANK(E215),"",SUM(L215:L219))</f>
      </c>
      <c r="M220" s="97">
        <f>IF(ISBLANK(F215),"",SUM(M215:M219))</f>
      </c>
      <c r="N220" s="98">
        <f>IF(ISBLANK(F215),"",SUM(N215:N219))</f>
      </c>
      <c r="O220" s="43"/>
    </row>
    <row r="221" spans="2:15" ht="15">
      <c r="B221" s="39" t="s">
        <v>46</v>
      </c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51"/>
    </row>
    <row r="222" spans="2:15" ht="15">
      <c r="B222" s="99" t="s">
        <v>47</v>
      </c>
      <c r="C222" s="99"/>
      <c r="D222" s="99" t="s">
        <v>49</v>
      </c>
      <c r="E222" s="100"/>
      <c r="F222" s="99"/>
      <c r="G222" s="99" t="s">
        <v>48</v>
      </c>
      <c r="H222" s="100"/>
      <c r="I222" s="99"/>
      <c r="J222" s="3" t="s">
        <v>50</v>
      </c>
      <c r="K222" s="1"/>
      <c r="L222" s="40"/>
      <c r="M222" s="40"/>
      <c r="N222" s="40"/>
      <c r="O222" s="51"/>
    </row>
    <row r="223" spans="2:15" ht="18.75" thickBot="1">
      <c r="B223" s="40"/>
      <c r="C223" s="40"/>
      <c r="D223" s="40"/>
      <c r="E223" s="40"/>
      <c r="F223" s="40"/>
      <c r="G223" s="40"/>
      <c r="H223" s="40"/>
      <c r="I223" s="40"/>
      <c r="J223" s="168">
        <f>IF(M220=3,C207,IF(N220=3,G207,""))</f>
      </c>
      <c r="K223" s="169"/>
      <c r="L223" s="169"/>
      <c r="M223" s="169"/>
      <c r="N223" s="170"/>
      <c r="O223" s="43"/>
    </row>
    <row r="224" spans="2:15" ht="18">
      <c r="B224" s="102"/>
      <c r="C224" s="102"/>
      <c r="D224" s="102"/>
      <c r="E224" s="102"/>
      <c r="F224" s="102"/>
      <c r="G224" s="102"/>
      <c r="H224" s="102"/>
      <c r="I224" s="102"/>
      <c r="J224" s="103"/>
      <c r="K224" s="103"/>
      <c r="L224" s="103"/>
      <c r="M224" s="103"/>
      <c r="N224" s="103"/>
      <c r="O224" s="8"/>
    </row>
    <row r="225" ht="15">
      <c r="B225" s="104" t="s">
        <v>51</v>
      </c>
    </row>
    <row r="226" spans="2:15" ht="15.75">
      <c r="B226" s="33"/>
      <c r="C226" s="34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6"/>
    </row>
    <row r="227" spans="2:15" ht="15.75">
      <c r="B227" s="1"/>
      <c r="C227" s="39" t="s">
        <v>12</v>
      </c>
      <c r="D227" s="40"/>
      <c r="E227" s="40"/>
      <c r="F227" s="1"/>
      <c r="G227" s="41" t="s">
        <v>13</v>
      </c>
      <c r="H227" s="42"/>
      <c r="I227" s="171" t="s">
        <v>14</v>
      </c>
      <c r="J227" s="164"/>
      <c r="K227" s="164"/>
      <c r="L227" s="164"/>
      <c r="M227" s="164"/>
      <c r="N227" s="165"/>
      <c r="O227" s="43"/>
    </row>
    <row r="228" spans="2:15" ht="20.25">
      <c r="B228" s="44"/>
      <c r="C228" s="45" t="s">
        <v>16</v>
      </c>
      <c r="D228" s="40"/>
      <c r="E228" s="40"/>
      <c r="F228" s="1"/>
      <c r="G228" s="41" t="s">
        <v>17</v>
      </c>
      <c r="H228" s="42"/>
      <c r="I228" s="171"/>
      <c r="J228" s="164"/>
      <c r="K228" s="164"/>
      <c r="L228" s="164"/>
      <c r="M228" s="164"/>
      <c r="N228" s="165"/>
      <c r="O228" s="43"/>
    </row>
    <row r="229" spans="2:15" ht="15">
      <c r="B229" s="40"/>
      <c r="C229" s="47" t="s">
        <v>18</v>
      </c>
      <c r="D229" s="40"/>
      <c r="E229" s="40"/>
      <c r="F229" s="40"/>
      <c r="G229" s="41" t="s">
        <v>19</v>
      </c>
      <c r="H229" s="48"/>
      <c r="I229" s="171"/>
      <c r="J229" s="171"/>
      <c r="K229" s="171"/>
      <c r="L229" s="171"/>
      <c r="M229" s="171"/>
      <c r="N229" s="172"/>
      <c r="O229" s="43"/>
    </row>
    <row r="230" spans="2:15" ht="15.75">
      <c r="B230" s="40"/>
      <c r="C230" s="40"/>
      <c r="D230" s="40"/>
      <c r="E230" s="40"/>
      <c r="F230" s="40"/>
      <c r="G230" s="41" t="s">
        <v>20</v>
      </c>
      <c r="H230" s="42"/>
      <c r="I230" s="173"/>
      <c r="J230" s="174"/>
      <c r="K230" s="174"/>
      <c r="L230" s="49" t="s">
        <v>21</v>
      </c>
      <c r="M230" s="175"/>
      <c r="N230" s="172"/>
      <c r="O230" s="43"/>
    </row>
    <row r="231" spans="2:15" ht="15">
      <c r="B231" s="1"/>
      <c r="C231" s="50" t="s">
        <v>22</v>
      </c>
      <c r="D231" s="40"/>
      <c r="E231" s="40"/>
      <c r="F231" s="40"/>
      <c r="G231" s="50" t="s">
        <v>22</v>
      </c>
      <c r="H231" s="40"/>
      <c r="I231" s="40"/>
      <c r="J231" s="40"/>
      <c r="K231" s="40"/>
      <c r="L231" s="40"/>
      <c r="M231" s="40"/>
      <c r="N231" s="40"/>
      <c r="O231" s="51"/>
    </row>
    <row r="232" spans="2:15" ht="15.75">
      <c r="B232" s="52" t="s">
        <v>23</v>
      </c>
      <c r="C232" s="176"/>
      <c r="D232" s="177"/>
      <c r="E232" s="53"/>
      <c r="F232" s="54" t="s">
        <v>24</v>
      </c>
      <c r="G232" s="176"/>
      <c r="H232" s="178"/>
      <c r="I232" s="178"/>
      <c r="J232" s="178"/>
      <c r="K232" s="178"/>
      <c r="L232" s="178"/>
      <c r="M232" s="178"/>
      <c r="N232" s="179"/>
      <c r="O232" s="43"/>
    </row>
    <row r="233" spans="2:15" ht="15">
      <c r="B233" s="55" t="s">
        <v>25</v>
      </c>
      <c r="C233" s="162"/>
      <c r="D233" s="163"/>
      <c r="E233" s="56"/>
      <c r="F233" s="57" t="s">
        <v>26</v>
      </c>
      <c r="G233" s="162"/>
      <c r="H233" s="164"/>
      <c r="I233" s="164"/>
      <c r="J233" s="164"/>
      <c r="K233" s="164"/>
      <c r="L233" s="164"/>
      <c r="M233" s="164"/>
      <c r="N233" s="165"/>
      <c r="O233" s="43"/>
    </row>
    <row r="234" spans="2:15" ht="15">
      <c r="B234" s="58" t="s">
        <v>27</v>
      </c>
      <c r="C234" s="162"/>
      <c r="D234" s="163"/>
      <c r="E234" s="56"/>
      <c r="F234" s="59" t="s">
        <v>28</v>
      </c>
      <c r="G234" s="162"/>
      <c r="H234" s="164"/>
      <c r="I234" s="164"/>
      <c r="J234" s="164"/>
      <c r="K234" s="164"/>
      <c r="L234" s="164"/>
      <c r="M234" s="164"/>
      <c r="N234" s="165"/>
      <c r="O234" s="43"/>
    </row>
    <row r="235" spans="2:15" ht="15">
      <c r="B235" s="60" t="s">
        <v>29</v>
      </c>
      <c r="C235" s="61"/>
      <c r="D235" s="62"/>
      <c r="E235" s="63"/>
      <c r="F235" s="60" t="s">
        <v>29</v>
      </c>
      <c r="G235" s="64"/>
      <c r="H235" s="64"/>
      <c r="I235" s="64"/>
      <c r="J235" s="64"/>
      <c r="K235" s="64"/>
      <c r="L235" s="64"/>
      <c r="M235" s="64"/>
      <c r="N235" s="64"/>
      <c r="O235" s="51"/>
    </row>
    <row r="236" spans="2:15" ht="15">
      <c r="B236" s="55"/>
      <c r="C236" s="162"/>
      <c r="D236" s="163"/>
      <c r="E236" s="56"/>
      <c r="F236" s="57"/>
      <c r="G236" s="162"/>
      <c r="H236" s="164"/>
      <c r="I236" s="164"/>
      <c r="J236" s="164"/>
      <c r="K236" s="164"/>
      <c r="L236" s="164"/>
      <c r="M236" s="164"/>
      <c r="N236" s="165"/>
      <c r="O236" s="43"/>
    </row>
    <row r="237" spans="2:15" ht="15">
      <c r="B237" s="65"/>
      <c r="C237" s="162"/>
      <c r="D237" s="163"/>
      <c r="E237" s="56"/>
      <c r="F237" s="66"/>
      <c r="G237" s="162"/>
      <c r="H237" s="164"/>
      <c r="I237" s="164"/>
      <c r="J237" s="164"/>
      <c r="K237" s="164"/>
      <c r="L237" s="164"/>
      <c r="M237" s="164"/>
      <c r="N237" s="165"/>
      <c r="O237" s="43"/>
    </row>
    <row r="238" spans="2:15" ht="15.75">
      <c r="B238" s="40"/>
      <c r="C238" s="40"/>
      <c r="D238" s="40"/>
      <c r="E238" s="40"/>
      <c r="F238" s="67" t="s">
        <v>30</v>
      </c>
      <c r="G238" s="50"/>
      <c r="H238" s="50"/>
      <c r="I238" s="50"/>
      <c r="J238" s="40"/>
      <c r="K238" s="40"/>
      <c r="L238" s="40"/>
      <c r="M238" s="68"/>
      <c r="N238" s="1"/>
      <c r="O238" s="51"/>
    </row>
    <row r="239" spans="2:15" ht="15">
      <c r="B239" s="69" t="s">
        <v>31</v>
      </c>
      <c r="C239" s="40"/>
      <c r="D239" s="40"/>
      <c r="E239" s="40"/>
      <c r="F239" s="70" t="s">
        <v>32</v>
      </c>
      <c r="G239" s="70" t="s">
        <v>33</v>
      </c>
      <c r="H239" s="70" t="s">
        <v>34</v>
      </c>
      <c r="I239" s="70" t="s">
        <v>35</v>
      </c>
      <c r="J239" s="70" t="s">
        <v>36</v>
      </c>
      <c r="K239" s="166" t="s">
        <v>37</v>
      </c>
      <c r="L239" s="167"/>
      <c r="M239" s="71" t="s">
        <v>38</v>
      </c>
      <c r="N239" s="72" t="s">
        <v>39</v>
      </c>
      <c r="O239" s="43"/>
    </row>
    <row r="240" spans="2:15" ht="15">
      <c r="B240" s="73" t="s">
        <v>40</v>
      </c>
      <c r="C240" s="74">
        <f>IF(C233&gt;"",C233&amp;" - "&amp;G233,"")</f>
      </c>
      <c r="D240" s="75"/>
      <c r="E240" s="76"/>
      <c r="F240" s="78"/>
      <c r="G240" s="78"/>
      <c r="H240" s="78"/>
      <c r="I240" s="78"/>
      <c r="J240" s="78"/>
      <c r="K240" s="79">
        <f>IF(ISBLANK(F240),"",COUNTIF(F240:J240,"&gt;=0"))</f>
      </c>
      <c r="L240" s="80">
        <f>IF(ISBLANK(F240),"",(IF(LEFT(F240,1)="-",1,0)+IF(LEFT(G240,1)="-",1,0)+IF(LEFT(H240,1)="-",1,0)+IF(LEFT(I240,1)="-",1,0)+IF(LEFT(J240,1)="-",1,0)))</f>
      </c>
      <c r="M240" s="81">
        <f aca="true" t="shared" si="9" ref="M240:N244">IF(K240=3,1,"")</f>
      </c>
      <c r="N240" s="82">
        <f t="shared" si="9"/>
      </c>
      <c r="O240" s="43"/>
    </row>
    <row r="241" spans="2:15" ht="15">
      <c r="B241" s="73" t="s">
        <v>41</v>
      </c>
      <c r="C241" s="75">
        <f>IF(C234&gt;"",C234&amp;" - "&amp;G234,"")</f>
      </c>
      <c r="D241" s="74"/>
      <c r="E241" s="76"/>
      <c r="F241" s="83"/>
      <c r="G241" s="78"/>
      <c r="H241" s="78"/>
      <c r="I241" s="78"/>
      <c r="J241" s="78"/>
      <c r="K241" s="79">
        <f>IF(ISBLANK(F241),"",COUNTIF(F241:J241,"&gt;=0"))</f>
      </c>
      <c r="L241" s="80">
        <f>IF(ISBLANK(F241),"",(IF(LEFT(F241,1)="-",1,0)+IF(LEFT(G241,1)="-",1,0)+IF(LEFT(H241,1)="-",1,0)+IF(LEFT(I241,1)="-",1,0)+IF(LEFT(J241,1)="-",1,0)))</f>
      </c>
      <c r="M241" s="81">
        <f t="shared" si="9"/>
      </c>
      <c r="N241" s="82">
        <f t="shared" si="9"/>
      </c>
      <c r="O241" s="43"/>
    </row>
    <row r="242" spans="2:15" ht="15">
      <c r="B242" s="84" t="s">
        <v>42</v>
      </c>
      <c r="C242" s="85">
        <f>IF(C236&gt;"",C236&amp;" / "&amp;C237,"")</f>
      </c>
      <c r="D242" s="86">
        <f>IF(G236&gt;"",G236&amp;" / "&amp;G237,"")</f>
      </c>
      <c r="E242" s="87"/>
      <c r="F242" s="88"/>
      <c r="G242" s="105"/>
      <c r="H242" s="90"/>
      <c r="I242" s="90"/>
      <c r="J242" s="90"/>
      <c r="K242" s="79">
        <f>IF(ISBLANK(F242),"",COUNTIF(F242:J242,"&gt;=0"))</f>
      </c>
      <c r="L242" s="80">
        <f>IF(ISBLANK(F242),"",(IF(LEFT(F242,1)="-",1,0)+IF(LEFT(G242,1)="-",1,0)+IF(LEFT(H242,1)="-",1,0)+IF(LEFT(I242,1)="-",1,0)+IF(LEFT(J242,1)="-",1,0)))</f>
      </c>
      <c r="M242" s="81">
        <f t="shared" si="9"/>
      </c>
      <c r="N242" s="82">
        <f t="shared" si="9"/>
      </c>
      <c r="O242" s="43"/>
    </row>
    <row r="243" spans="2:15" ht="15">
      <c r="B243" s="73" t="s">
        <v>43</v>
      </c>
      <c r="C243" s="75">
        <f>IF(C233&gt;"",C233&amp;" - "&amp;G234,"")</f>
      </c>
      <c r="D243" s="74"/>
      <c r="E243" s="76"/>
      <c r="F243" s="91"/>
      <c r="G243" s="78"/>
      <c r="H243" s="78"/>
      <c r="I243" s="78"/>
      <c r="J243" s="77"/>
      <c r="K243" s="79">
        <f>IF(ISBLANK(F243),"",COUNTIF(F243:J243,"&gt;=0"))</f>
      </c>
      <c r="L243" s="80">
        <f>IF(ISBLANK(F243),"",(IF(LEFT(F243,1)="-",1,0)+IF(LEFT(G243,1)="-",1,0)+IF(LEFT(H243,1)="-",1,0)+IF(LEFT(I243,1)="-",1,0)+IF(LEFT(J243,1)="-",1,0)))</f>
      </c>
      <c r="M243" s="81">
        <f t="shared" si="9"/>
      </c>
      <c r="N243" s="82">
        <f t="shared" si="9"/>
      </c>
      <c r="O243" s="43"/>
    </row>
    <row r="244" spans="2:15" ht="15.75" thickBot="1">
      <c r="B244" s="73" t="s">
        <v>44</v>
      </c>
      <c r="C244" s="75">
        <f>IF(C234&gt;"",C234&amp;" - "&amp;G233,"")</f>
      </c>
      <c r="D244" s="74"/>
      <c r="E244" s="76"/>
      <c r="F244" s="77"/>
      <c r="G244" s="78"/>
      <c r="H244" s="77"/>
      <c r="I244" s="78"/>
      <c r="J244" s="78"/>
      <c r="K244" s="79">
        <f>IF(ISBLANK(F244),"",COUNTIF(F244:J244,"&gt;=0"))</f>
      </c>
      <c r="L244" s="92">
        <f>IF(ISBLANK(F244),"",(IF(LEFT(F244,1)="-",1,0)+IF(LEFT(G244,1)="-",1,0)+IF(LEFT(H244,1)="-",1,0)+IF(LEFT(I244,1)="-",1,0)+IF(LEFT(J244,1)="-",1,0)))</f>
      </c>
      <c r="M244" s="81">
        <f t="shared" si="9"/>
      </c>
      <c r="N244" s="82">
        <f t="shared" si="9"/>
      </c>
      <c r="O244" s="43"/>
    </row>
    <row r="245" spans="2:15" ht="16.5" thickBot="1">
      <c r="B245" s="40"/>
      <c r="C245" s="40"/>
      <c r="D245" s="40"/>
      <c r="E245" s="40"/>
      <c r="F245" s="40"/>
      <c r="G245" s="40"/>
      <c r="H245" s="40"/>
      <c r="I245" s="93" t="s">
        <v>45</v>
      </c>
      <c r="J245" s="94"/>
      <c r="K245" s="95">
        <f>IF(ISBLANK(D240),"",SUM(K240:K244))</f>
      </c>
      <c r="L245" s="96">
        <f>IF(ISBLANK(E240),"",SUM(L240:L244))</f>
      </c>
      <c r="M245" s="97">
        <f>IF(ISBLANK(F240),"",SUM(M240:M244))</f>
      </c>
      <c r="N245" s="98">
        <f>IF(ISBLANK(F240),"",SUM(N240:N244))</f>
      </c>
      <c r="O245" s="43"/>
    </row>
    <row r="246" spans="2:15" ht="15">
      <c r="B246" s="39" t="s">
        <v>46</v>
      </c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51"/>
    </row>
    <row r="247" spans="2:15" ht="15">
      <c r="B247" s="99" t="s">
        <v>47</v>
      </c>
      <c r="C247" s="99"/>
      <c r="D247" s="99" t="s">
        <v>49</v>
      </c>
      <c r="E247" s="100"/>
      <c r="F247" s="99"/>
      <c r="G247" s="99" t="s">
        <v>48</v>
      </c>
      <c r="H247" s="100"/>
      <c r="I247" s="99"/>
      <c r="J247" s="3" t="s">
        <v>50</v>
      </c>
      <c r="K247" s="1"/>
      <c r="L247" s="40"/>
      <c r="M247" s="40"/>
      <c r="N247" s="40"/>
      <c r="O247" s="51"/>
    </row>
    <row r="248" spans="2:15" ht="18.75" thickBot="1">
      <c r="B248" s="40"/>
      <c r="C248" s="40"/>
      <c r="D248" s="40"/>
      <c r="E248" s="40"/>
      <c r="F248" s="40"/>
      <c r="G248" s="40"/>
      <c r="H248" s="40"/>
      <c r="I248" s="40"/>
      <c r="J248" s="168">
        <f>IF(M245=3,C232,IF(N245=3,G232,""))</f>
      </c>
      <c r="K248" s="169"/>
      <c r="L248" s="169"/>
      <c r="M248" s="169"/>
      <c r="N248" s="170"/>
      <c r="O248" s="43"/>
    </row>
    <row r="249" spans="2:15" ht="18">
      <c r="B249" s="102"/>
      <c r="C249" s="102"/>
      <c r="D249" s="102"/>
      <c r="E249" s="102"/>
      <c r="F249" s="102"/>
      <c r="G249" s="102"/>
      <c r="H249" s="102"/>
      <c r="I249" s="102"/>
      <c r="J249" s="103"/>
      <c r="K249" s="103"/>
      <c r="L249" s="103"/>
      <c r="M249" s="103"/>
      <c r="N249" s="103"/>
      <c r="O249" s="8"/>
    </row>
    <row r="250" ht="15">
      <c r="B250" s="104" t="s">
        <v>51</v>
      </c>
    </row>
  </sheetData>
  <sheetProtection/>
  <mergeCells count="170">
    <mergeCell ref="C237:D237"/>
    <mergeCell ref="G237:N237"/>
    <mergeCell ref="K239:L239"/>
    <mergeCell ref="J248:N248"/>
    <mergeCell ref="C233:D233"/>
    <mergeCell ref="G233:N233"/>
    <mergeCell ref="C234:D234"/>
    <mergeCell ref="G234:N234"/>
    <mergeCell ref="C236:D236"/>
    <mergeCell ref="G236:N236"/>
    <mergeCell ref="I227:N227"/>
    <mergeCell ref="I228:N228"/>
    <mergeCell ref="I229:N229"/>
    <mergeCell ref="I230:K230"/>
    <mergeCell ref="M230:N230"/>
    <mergeCell ref="C232:D232"/>
    <mergeCell ref="G232:N232"/>
    <mergeCell ref="C211:D211"/>
    <mergeCell ref="G211:N211"/>
    <mergeCell ref="C212:D212"/>
    <mergeCell ref="G212:N212"/>
    <mergeCell ref="K214:L214"/>
    <mergeCell ref="J223:N223"/>
    <mergeCell ref="C207:D207"/>
    <mergeCell ref="G207:N207"/>
    <mergeCell ref="C208:D208"/>
    <mergeCell ref="G208:N208"/>
    <mergeCell ref="C209:D209"/>
    <mergeCell ref="G209:N209"/>
    <mergeCell ref="K189:L189"/>
    <mergeCell ref="J198:N198"/>
    <mergeCell ref="I202:N202"/>
    <mergeCell ref="I203:N203"/>
    <mergeCell ref="I204:N204"/>
    <mergeCell ref="I205:K205"/>
    <mergeCell ref="M205:N205"/>
    <mergeCell ref="C184:D184"/>
    <mergeCell ref="G184:N184"/>
    <mergeCell ref="C186:D186"/>
    <mergeCell ref="G186:N186"/>
    <mergeCell ref="C187:D187"/>
    <mergeCell ref="G187:N187"/>
    <mergeCell ref="I179:N179"/>
    <mergeCell ref="I180:K180"/>
    <mergeCell ref="M180:N180"/>
    <mergeCell ref="C182:D182"/>
    <mergeCell ref="G182:N182"/>
    <mergeCell ref="C183:D183"/>
    <mergeCell ref="G183:N183"/>
    <mergeCell ref="C162:D162"/>
    <mergeCell ref="G162:N162"/>
    <mergeCell ref="K164:L164"/>
    <mergeCell ref="J173:N173"/>
    <mergeCell ref="I177:N177"/>
    <mergeCell ref="I178:N178"/>
    <mergeCell ref="C158:D158"/>
    <mergeCell ref="G158:N158"/>
    <mergeCell ref="C159:D159"/>
    <mergeCell ref="G159:N159"/>
    <mergeCell ref="C161:D161"/>
    <mergeCell ref="G161:N161"/>
    <mergeCell ref="I152:N152"/>
    <mergeCell ref="I153:N153"/>
    <mergeCell ref="I154:N154"/>
    <mergeCell ref="I155:K155"/>
    <mergeCell ref="M155:N155"/>
    <mergeCell ref="C157:D157"/>
    <mergeCell ref="G157:N157"/>
    <mergeCell ref="I2:N2"/>
    <mergeCell ref="I3:N3"/>
    <mergeCell ref="C9:D9"/>
    <mergeCell ref="G9:N9"/>
    <mergeCell ref="I4:N4"/>
    <mergeCell ref="I5:K5"/>
    <mergeCell ref="M5:N5"/>
    <mergeCell ref="C7:D7"/>
    <mergeCell ref="G7:N7"/>
    <mergeCell ref="C8:D8"/>
    <mergeCell ref="G8:N8"/>
    <mergeCell ref="C11:D11"/>
    <mergeCell ref="G11:N11"/>
    <mergeCell ref="C12:D12"/>
    <mergeCell ref="G12:N12"/>
    <mergeCell ref="K14:L14"/>
    <mergeCell ref="J23:N23"/>
    <mergeCell ref="I27:N27"/>
    <mergeCell ref="I28:N28"/>
    <mergeCell ref="I29:N29"/>
    <mergeCell ref="I30:K30"/>
    <mergeCell ref="M30:N30"/>
    <mergeCell ref="C32:D32"/>
    <mergeCell ref="G32:N32"/>
    <mergeCell ref="C33:D33"/>
    <mergeCell ref="G33:N33"/>
    <mergeCell ref="C34:D34"/>
    <mergeCell ref="G34:N34"/>
    <mergeCell ref="C36:D36"/>
    <mergeCell ref="G36:N36"/>
    <mergeCell ref="C37:D37"/>
    <mergeCell ref="G37:N37"/>
    <mergeCell ref="K39:L39"/>
    <mergeCell ref="J48:N48"/>
    <mergeCell ref="I52:N52"/>
    <mergeCell ref="I53:N53"/>
    <mergeCell ref="I54:N54"/>
    <mergeCell ref="I55:K55"/>
    <mergeCell ref="M55:N55"/>
    <mergeCell ref="C57:D57"/>
    <mergeCell ref="G57:N57"/>
    <mergeCell ref="C58:D58"/>
    <mergeCell ref="G58:N58"/>
    <mergeCell ref="C59:D59"/>
    <mergeCell ref="G59:N59"/>
    <mergeCell ref="C61:D61"/>
    <mergeCell ref="G61:N61"/>
    <mergeCell ref="C62:D62"/>
    <mergeCell ref="G62:N62"/>
    <mergeCell ref="K64:L64"/>
    <mergeCell ref="J73:N73"/>
    <mergeCell ref="I77:N77"/>
    <mergeCell ref="I78:N78"/>
    <mergeCell ref="I79:N79"/>
    <mergeCell ref="I80:K80"/>
    <mergeCell ref="M80:N80"/>
    <mergeCell ref="C82:D82"/>
    <mergeCell ref="G82:N82"/>
    <mergeCell ref="C83:D83"/>
    <mergeCell ref="G83:N83"/>
    <mergeCell ref="C84:D84"/>
    <mergeCell ref="G84:N84"/>
    <mergeCell ref="C86:D86"/>
    <mergeCell ref="G86:N86"/>
    <mergeCell ref="C87:D87"/>
    <mergeCell ref="G87:N87"/>
    <mergeCell ref="K89:L89"/>
    <mergeCell ref="J98:N98"/>
    <mergeCell ref="I102:N102"/>
    <mergeCell ref="I103:N103"/>
    <mergeCell ref="I104:N104"/>
    <mergeCell ref="I105:K105"/>
    <mergeCell ref="M105:N105"/>
    <mergeCell ref="C107:D107"/>
    <mergeCell ref="G107:N107"/>
    <mergeCell ref="C108:D108"/>
    <mergeCell ref="G108:N108"/>
    <mergeCell ref="C109:D109"/>
    <mergeCell ref="G109:N109"/>
    <mergeCell ref="C111:D111"/>
    <mergeCell ref="G111:N111"/>
    <mergeCell ref="C112:D112"/>
    <mergeCell ref="G112:N112"/>
    <mergeCell ref="K114:L114"/>
    <mergeCell ref="J123:N123"/>
    <mergeCell ref="I127:N127"/>
    <mergeCell ref="I128:N128"/>
    <mergeCell ref="I129:N129"/>
    <mergeCell ref="I130:K130"/>
    <mergeCell ref="M130:N130"/>
    <mergeCell ref="C132:D132"/>
    <mergeCell ref="G132:N132"/>
    <mergeCell ref="C137:D137"/>
    <mergeCell ref="G137:N137"/>
    <mergeCell ref="K139:L139"/>
    <mergeCell ref="J148:N148"/>
    <mergeCell ref="C133:D133"/>
    <mergeCell ref="G133:N133"/>
    <mergeCell ref="C134:D134"/>
    <mergeCell ref="G134:N134"/>
    <mergeCell ref="C136:D136"/>
    <mergeCell ref="G136:N13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F9" sqref="F9"/>
    </sheetView>
  </sheetViews>
  <sheetFormatPr defaultColWidth="9.140625" defaultRowHeight="15"/>
  <cols>
    <col min="4" max="4" width="9.140625" style="7" customWidth="1"/>
  </cols>
  <sheetData>
    <row r="1" ht="15.75" thickBot="1"/>
    <row r="2" spans="1:7" ht="15.75" thickBot="1">
      <c r="A2" s="11">
        <v>1</v>
      </c>
      <c r="B2" s="107" t="s">
        <v>1</v>
      </c>
      <c r="C2" s="108"/>
      <c r="D2" s="109"/>
      <c r="E2" s="24"/>
      <c r="F2" s="24"/>
      <c r="G2" s="24"/>
    </row>
    <row r="3" spans="1:7" ht="15.75" thickBot="1">
      <c r="A3" s="6">
        <v>2</v>
      </c>
      <c r="B3" s="110"/>
      <c r="C3" s="111"/>
      <c r="D3" s="112"/>
      <c r="E3" s="19" t="s">
        <v>1</v>
      </c>
      <c r="F3" s="7"/>
      <c r="G3" s="24"/>
    </row>
    <row r="4" spans="1:7" ht="15.75" thickBot="1">
      <c r="A4" s="11">
        <v>3</v>
      </c>
      <c r="B4" s="110" t="s">
        <v>60</v>
      </c>
      <c r="C4" s="111"/>
      <c r="D4" s="113"/>
      <c r="E4" s="144" t="s">
        <v>241</v>
      </c>
      <c r="F4" s="7"/>
      <c r="G4" s="24"/>
    </row>
    <row r="5" spans="1:7" ht="15.75" thickBot="1">
      <c r="A5" s="6">
        <v>4</v>
      </c>
      <c r="B5" s="110"/>
      <c r="C5" s="111"/>
      <c r="D5" s="109"/>
      <c r="E5" s="15"/>
      <c r="F5" s="19" t="s">
        <v>55</v>
      </c>
      <c r="G5" s="24"/>
    </row>
    <row r="6" spans="1:7" ht="15.75" thickBot="1">
      <c r="A6" s="11">
        <v>5</v>
      </c>
      <c r="B6" s="110" t="s">
        <v>55</v>
      </c>
      <c r="C6" s="111"/>
      <c r="D6" s="124" t="s">
        <v>55</v>
      </c>
      <c r="E6" s="15"/>
      <c r="F6" s="127" t="s">
        <v>241</v>
      </c>
      <c r="G6" s="7"/>
    </row>
    <row r="7" spans="1:7" ht="15.75" thickBot="1">
      <c r="A7" s="13">
        <v>6</v>
      </c>
      <c r="B7" s="115" t="s">
        <v>61</v>
      </c>
      <c r="C7" s="111"/>
      <c r="D7" s="145" t="s">
        <v>242</v>
      </c>
      <c r="E7" s="12" t="s">
        <v>55</v>
      </c>
      <c r="F7" s="15"/>
      <c r="G7" s="2"/>
    </row>
    <row r="8" spans="1:7" ht="15.75" thickBot="1">
      <c r="A8" s="11">
        <v>7</v>
      </c>
      <c r="B8" s="117"/>
      <c r="C8" s="113"/>
      <c r="D8" s="113"/>
      <c r="E8" s="31" t="s">
        <v>241</v>
      </c>
      <c r="F8" s="15"/>
      <c r="G8" s="2"/>
    </row>
    <row r="9" spans="1:7" ht="15.75" thickBot="1">
      <c r="A9" s="6">
        <v>8</v>
      </c>
      <c r="B9" s="118" t="s">
        <v>54</v>
      </c>
      <c r="C9" s="113"/>
      <c r="D9" s="109"/>
      <c r="E9" s="22"/>
      <c r="F9" s="15" t="s">
        <v>62</v>
      </c>
      <c r="G9" s="2"/>
    </row>
    <row r="10" spans="1:7" ht="15">
      <c r="A10" s="21"/>
      <c r="B10" s="109"/>
      <c r="C10" s="109"/>
      <c r="D10" s="109"/>
      <c r="E10" s="22"/>
      <c r="F10" s="15" t="s">
        <v>63</v>
      </c>
      <c r="G10" s="2"/>
    </row>
    <row r="11" spans="1:8" ht="15.75" thickBot="1">
      <c r="A11" s="21"/>
      <c r="B11" s="119"/>
      <c r="C11" s="110"/>
      <c r="D11" s="109"/>
      <c r="E11" s="7"/>
      <c r="F11" s="15"/>
      <c r="G11" t="s">
        <v>53</v>
      </c>
      <c r="H11" s="20"/>
    </row>
    <row r="12" spans="1:8" ht="15.75" thickBot="1">
      <c r="A12" s="11">
        <v>9</v>
      </c>
      <c r="B12" s="110" t="s">
        <v>6</v>
      </c>
      <c r="C12" s="111"/>
      <c r="D12" s="114"/>
      <c r="E12" s="7"/>
      <c r="F12" s="15"/>
      <c r="G12" s="30" t="s">
        <v>241</v>
      </c>
      <c r="H12" s="1"/>
    </row>
    <row r="13" spans="1:8" ht="15.75" thickBot="1">
      <c r="A13" s="6">
        <v>10</v>
      </c>
      <c r="B13" s="120"/>
      <c r="C13" s="113"/>
      <c r="D13" s="116"/>
      <c r="E13" s="19" t="s">
        <v>53</v>
      </c>
      <c r="F13" s="15"/>
      <c r="G13" s="2"/>
      <c r="H13" s="14"/>
    </row>
    <row r="14" spans="1:8" ht="15.75" thickBot="1">
      <c r="A14" s="11">
        <v>11</v>
      </c>
      <c r="B14" s="107" t="s">
        <v>7</v>
      </c>
      <c r="C14" s="111"/>
      <c r="D14" s="113" t="s">
        <v>53</v>
      </c>
      <c r="E14" s="29" t="s">
        <v>240</v>
      </c>
      <c r="F14" s="15"/>
      <c r="G14" s="2"/>
      <c r="H14" s="1"/>
    </row>
    <row r="15" spans="1:8" ht="15.75" thickBot="1">
      <c r="A15" s="6">
        <v>12</v>
      </c>
      <c r="B15" s="110" t="s">
        <v>53</v>
      </c>
      <c r="C15" s="111"/>
      <c r="D15" s="146" t="s">
        <v>242</v>
      </c>
      <c r="E15" s="15"/>
      <c r="F15" s="12" t="s">
        <v>53</v>
      </c>
      <c r="G15" s="2"/>
      <c r="H15" s="14"/>
    </row>
    <row r="16" spans="1:8" ht="15.75" thickBot="1">
      <c r="A16" s="11">
        <v>13</v>
      </c>
      <c r="B16" s="117" t="s">
        <v>56</v>
      </c>
      <c r="C16" s="113"/>
      <c r="D16" s="114" t="s">
        <v>56</v>
      </c>
      <c r="E16" s="15"/>
      <c r="F16" s="31" t="s">
        <v>240</v>
      </c>
      <c r="G16" s="2"/>
      <c r="H16" s="14"/>
    </row>
    <row r="17" spans="1:8" ht="15.75" thickBot="1">
      <c r="A17" s="13">
        <v>14</v>
      </c>
      <c r="B17" s="121" t="s">
        <v>57</v>
      </c>
      <c r="C17" s="111"/>
      <c r="D17" s="145" t="s">
        <v>240</v>
      </c>
      <c r="E17" s="12" t="s">
        <v>0</v>
      </c>
      <c r="F17" s="7"/>
      <c r="G17" s="2"/>
      <c r="H17" s="3"/>
    </row>
    <row r="18" spans="1:8" ht="15.75" thickBot="1">
      <c r="A18" s="11">
        <v>15</v>
      </c>
      <c r="B18" s="117"/>
      <c r="C18" s="113"/>
      <c r="D18" s="113"/>
      <c r="E18" s="31" t="s">
        <v>242</v>
      </c>
      <c r="F18" s="7"/>
      <c r="G18" s="2"/>
      <c r="H18" s="1"/>
    </row>
    <row r="19" spans="1:8" ht="15.75" thickBot="1">
      <c r="A19" s="6">
        <v>16</v>
      </c>
      <c r="B19" s="107" t="s">
        <v>0</v>
      </c>
      <c r="C19" s="111"/>
      <c r="D19" s="109"/>
      <c r="E19" s="2"/>
      <c r="F19" s="2"/>
      <c r="G19" s="2"/>
      <c r="H1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5"/>
  <sheetViews>
    <sheetView zoomScalePageLayoutView="0" workbookViewId="0" topLeftCell="B184">
      <selection activeCell="I186" sqref="I186:N186"/>
    </sheetView>
  </sheetViews>
  <sheetFormatPr defaultColWidth="9.140625" defaultRowHeight="15"/>
  <cols>
    <col min="1" max="1" width="2.140625" style="0" customWidth="1"/>
    <col min="2" max="2" width="5.8515625" style="0" customWidth="1"/>
    <col min="3" max="3" width="23.57421875" style="0" customWidth="1"/>
    <col min="4" max="4" width="22.00390625" style="0" customWidth="1"/>
    <col min="5" max="5" width="3.7109375" style="0" customWidth="1"/>
    <col min="6" max="10" width="6.710937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2.8515625" style="0" customWidth="1"/>
    <col min="17" max="17" width="28.00390625" style="0" customWidth="1"/>
  </cols>
  <sheetData>
    <row r="1" spans="1:17" ht="15.75">
      <c r="A1" s="32"/>
      <c r="B1" s="33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Q1" s="37" t="s">
        <v>11</v>
      </c>
    </row>
    <row r="2" spans="1:17" ht="15.75">
      <c r="A2" s="38"/>
      <c r="B2" s="1"/>
      <c r="C2" s="39" t="s">
        <v>12</v>
      </c>
      <c r="D2" s="40"/>
      <c r="E2" s="40"/>
      <c r="F2" s="1"/>
      <c r="G2" s="41" t="s">
        <v>13</v>
      </c>
      <c r="H2" s="42"/>
      <c r="I2" s="171" t="s">
        <v>14</v>
      </c>
      <c r="J2" s="171"/>
      <c r="K2" s="171"/>
      <c r="L2" s="171"/>
      <c r="M2" s="171"/>
      <c r="N2" s="172"/>
      <c r="O2" s="43"/>
      <c r="Q2" s="37" t="s">
        <v>15</v>
      </c>
    </row>
    <row r="3" spans="1:18" ht="17.25" customHeight="1">
      <c r="A3" s="38"/>
      <c r="B3" s="44"/>
      <c r="C3" s="45" t="s">
        <v>16</v>
      </c>
      <c r="D3" s="40"/>
      <c r="E3" s="40"/>
      <c r="F3" s="1"/>
      <c r="G3" s="41" t="s">
        <v>17</v>
      </c>
      <c r="H3" s="42"/>
      <c r="I3" s="171" t="s">
        <v>7</v>
      </c>
      <c r="J3" s="171"/>
      <c r="K3" s="171"/>
      <c r="L3" s="171"/>
      <c r="M3" s="171"/>
      <c r="N3" s="172"/>
      <c r="O3" s="43"/>
      <c r="Q3" s="46"/>
      <c r="R3" s="46"/>
    </row>
    <row r="4" spans="1:18" ht="15">
      <c r="A4" s="38"/>
      <c r="B4" s="40"/>
      <c r="C4" s="47" t="s">
        <v>18</v>
      </c>
      <c r="D4" s="40"/>
      <c r="E4" s="40"/>
      <c r="F4" s="40"/>
      <c r="G4" s="41" t="s">
        <v>19</v>
      </c>
      <c r="H4" s="48"/>
      <c r="I4" s="171" t="s">
        <v>246</v>
      </c>
      <c r="J4" s="171"/>
      <c r="K4" s="171"/>
      <c r="L4" s="171"/>
      <c r="M4" s="171"/>
      <c r="N4" s="172"/>
      <c r="O4" s="43"/>
      <c r="Q4" s="46"/>
      <c r="R4" s="46"/>
    </row>
    <row r="5" spans="1:18" ht="15.75">
      <c r="A5" s="38"/>
      <c r="B5" s="40"/>
      <c r="C5" s="40"/>
      <c r="D5" s="40"/>
      <c r="E5" s="40"/>
      <c r="F5" s="40"/>
      <c r="G5" s="41" t="s">
        <v>20</v>
      </c>
      <c r="H5" s="42"/>
      <c r="I5" s="173">
        <v>43778</v>
      </c>
      <c r="J5" s="173"/>
      <c r="K5" s="173"/>
      <c r="L5" s="49" t="s">
        <v>21</v>
      </c>
      <c r="M5" s="175">
        <v>0.3958333333333333</v>
      </c>
      <c r="N5" s="188"/>
      <c r="O5" s="43"/>
      <c r="Q5" s="46"/>
      <c r="R5" s="46"/>
    </row>
    <row r="6" spans="1:18" ht="15">
      <c r="A6" s="38"/>
      <c r="B6" s="1"/>
      <c r="C6" s="50" t="s">
        <v>22</v>
      </c>
      <c r="D6" s="40"/>
      <c r="E6" s="40"/>
      <c r="F6" s="40"/>
      <c r="G6" s="50" t="s">
        <v>22</v>
      </c>
      <c r="H6" s="40"/>
      <c r="I6" s="40"/>
      <c r="J6" s="40"/>
      <c r="K6" s="40"/>
      <c r="L6" s="40"/>
      <c r="M6" s="40"/>
      <c r="N6" s="40"/>
      <c r="O6" s="51"/>
      <c r="Q6" s="46"/>
      <c r="R6" s="46"/>
    </row>
    <row r="7" spans="1:18" ht="15.75">
      <c r="A7" s="43"/>
      <c r="B7" s="52" t="s">
        <v>23</v>
      </c>
      <c r="C7" s="176" t="s">
        <v>55</v>
      </c>
      <c r="D7" s="185"/>
      <c r="E7" s="53"/>
      <c r="F7" s="54" t="s">
        <v>24</v>
      </c>
      <c r="G7" s="176" t="s">
        <v>61</v>
      </c>
      <c r="H7" s="186"/>
      <c r="I7" s="186"/>
      <c r="J7" s="186"/>
      <c r="K7" s="186"/>
      <c r="L7" s="186"/>
      <c r="M7" s="186"/>
      <c r="N7" s="187"/>
      <c r="O7" s="43"/>
      <c r="Q7" s="46"/>
      <c r="R7" s="46"/>
    </row>
    <row r="8" spans="1:18" ht="15">
      <c r="A8" s="43"/>
      <c r="B8" s="55" t="s">
        <v>25</v>
      </c>
      <c r="C8" s="162" t="s">
        <v>169</v>
      </c>
      <c r="D8" s="180"/>
      <c r="E8" s="56"/>
      <c r="F8" s="57" t="s">
        <v>26</v>
      </c>
      <c r="G8" s="162" t="s">
        <v>121</v>
      </c>
      <c r="H8" s="181"/>
      <c r="I8" s="181"/>
      <c r="J8" s="181"/>
      <c r="K8" s="181"/>
      <c r="L8" s="181"/>
      <c r="M8" s="181"/>
      <c r="N8" s="182"/>
      <c r="O8" s="43"/>
      <c r="Q8" s="46"/>
      <c r="R8" s="46"/>
    </row>
    <row r="9" spans="1:18" ht="15">
      <c r="A9" s="43"/>
      <c r="B9" s="58" t="s">
        <v>27</v>
      </c>
      <c r="C9" s="162" t="s">
        <v>170</v>
      </c>
      <c r="D9" s="180"/>
      <c r="E9" s="56"/>
      <c r="F9" s="59" t="s">
        <v>28</v>
      </c>
      <c r="G9" s="162" t="s">
        <v>81</v>
      </c>
      <c r="H9" s="181"/>
      <c r="I9" s="181"/>
      <c r="J9" s="181"/>
      <c r="K9" s="181"/>
      <c r="L9" s="181"/>
      <c r="M9" s="181"/>
      <c r="N9" s="182"/>
      <c r="O9" s="43"/>
      <c r="Q9" s="46"/>
      <c r="R9" s="46"/>
    </row>
    <row r="10" spans="1:18" ht="15">
      <c r="A10" s="38"/>
      <c r="B10" s="60" t="s">
        <v>29</v>
      </c>
      <c r="C10" s="61"/>
      <c r="D10" s="62"/>
      <c r="E10" s="63"/>
      <c r="F10" s="60" t="s">
        <v>29</v>
      </c>
      <c r="G10" s="64"/>
      <c r="H10" s="64"/>
      <c r="I10" s="64"/>
      <c r="J10" s="64"/>
      <c r="K10" s="64"/>
      <c r="L10" s="64"/>
      <c r="M10" s="64"/>
      <c r="N10" s="64"/>
      <c r="O10" s="51"/>
      <c r="Q10" s="46"/>
      <c r="R10" s="46"/>
    </row>
    <row r="11" spans="1:18" ht="15">
      <c r="A11" s="43"/>
      <c r="B11" s="55"/>
      <c r="C11" s="162" t="s">
        <v>169</v>
      </c>
      <c r="D11" s="180"/>
      <c r="E11" s="56"/>
      <c r="F11" s="57"/>
      <c r="G11" s="162" t="s">
        <v>121</v>
      </c>
      <c r="H11" s="181"/>
      <c r="I11" s="181"/>
      <c r="J11" s="181"/>
      <c r="K11" s="181"/>
      <c r="L11" s="181"/>
      <c r="M11" s="181"/>
      <c r="N11" s="182"/>
      <c r="O11" s="43"/>
      <c r="Q11" s="46"/>
      <c r="R11" s="46"/>
    </row>
    <row r="12" spans="1:18" ht="15">
      <c r="A12" s="43"/>
      <c r="B12" s="65"/>
      <c r="C12" s="162" t="s">
        <v>170</v>
      </c>
      <c r="D12" s="180"/>
      <c r="E12" s="56"/>
      <c r="F12" s="66"/>
      <c r="G12" s="162" t="s">
        <v>81</v>
      </c>
      <c r="H12" s="181"/>
      <c r="I12" s="181"/>
      <c r="J12" s="181"/>
      <c r="K12" s="181"/>
      <c r="L12" s="181"/>
      <c r="M12" s="181"/>
      <c r="N12" s="182"/>
      <c r="O12" s="43"/>
      <c r="Q12" s="46"/>
      <c r="R12" s="46"/>
    </row>
    <row r="13" spans="1:18" ht="15.75">
      <c r="A13" s="38"/>
      <c r="B13" s="40"/>
      <c r="C13" s="40"/>
      <c r="D13" s="40"/>
      <c r="E13" s="40"/>
      <c r="F13" s="67" t="s">
        <v>30</v>
      </c>
      <c r="G13" s="50"/>
      <c r="H13" s="50"/>
      <c r="I13" s="50"/>
      <c r="J13" s="40"/>
      <c r="K13" s="40"/>
      <c r="L13" s="40"/>
      <c r="M13" s="68"/>
      <c r="N13" s="1"/>
      <c r="O13" s="51"/>
      <c r="Q13" s="46"/>
      <c r="R13" s="46"/>
    </row>
    <row r="14" spans="1:18" ht="15">
      <c r="A14" s="38"/>
      <c r="B14" s="69" t="s">
        <v>31</v>
      </c>
      <c r="C14" s="40"/>
      <c r="D14" s="40"/>
      <c r="E14" s="40"/>
      <c r="F14" s="70" t="s">
        <v>32</v>
      </c>
      <c r="G14" s="70" t="s">
        <v>33</v>
      </c>
      <c r="H14" s="70" t="s">
        <v>34</v>
      </c>
      <c r="I14" s="70" t="s">
        <v>35</v>
      </c>
      <c r="J14" s="70" t="s">
        <v>36</v>
      </c>
      <c r="K14" s="166" t="s">
        <v>37</v>
      </c>
      <c r="L14" s="183"/>
      <c r="M14" s="71" t="s">
        <v>38</v>
      </c>
      <c r="N14" s="72" t="s">
        <v>39</v>
      </c>
      <c r="O14" s="43"/>
      <c r="R14" s="46"/>
    </row>
    <row r="15" spans="1:18" ht="18" customHeight="1">
      <c r="A15" s="43"/>
      <c r="B15" s="73" t="s">
        <v>40</v>
      </c>
      <c r="C15" s="74" t="str">
        <f>IF(C8&gt;"",C8&amp;" - "&amp;G8,"")</f>
        <v>Penttilä Tomi - Somervuori Jukka</v>
      </c>
      <c r="D15" s="75"/>
      <c r="E15" s="76"/>
      <c r="F15" s="78">
        <v>8</v>
      </c>
      <c r="G15" s="78">
        <v>6</v>
      </c>
      <c r="H15" s="78">
        <v>10</v>
      </c>
      <c r="I15" s="78"/>
      <c r="J15" s="78"/>
      <c r="K15" s="79">
        <f>IF(ISBLANK(F15),"",COUNTIF(F15:J15,"&gt;=0"))</f>
        <v>3</v>
      </c>
      <c r="L15" s="80">
        <f>IF(ISBLANK(F15),"",(IF(LEFT(F15,1)="-",1,0)+IF(LEFT(G15,1)="-",1,0)+IF(LEFT(H15,1)="-",1,0)+IF(LEFT(I15,1)="-",1,0)+IF(LEFT(J15,1)="-",1,0)))</f>
        <v>0</v>
      </c>
      <c r="M15" s="81">
        <f aca="true" t="shared" si="0" ref="M15:N19">IF(K15=3,1,"")</f>
        <v>1</v>
      </c>
      <c r="N15" s="82">
        <f t="shared" si="0"/>
      </c>
      <c r="O15" s="43"/>
      <c r="Q15" s="46"/>
      <c r="R15" s="46"/>
    </row>
    <row r="16" spans="1:18" ht="18" customHeight="1">
      <c r="A16" s="43"/>
      <c r="B16" s="73" t="s">
        <v>41</v>
      </c>
      <c r="C16" s="75" t="str">
        <f>IF(C9&gt;"",C9&amp;" - "&amp;G9,"")</f>
        <v>Långström Stefan - Löppönen Hannu</v>
      </c>
      <c r="D16" s="74"/>
      <c r="E16" s="76"/>
      <c r="F16" s="83">
        <v>9</v>
      </c>
      <c r="G16" s="78">
        <v>10</v>
      </c>
      <c r="H16" s="78">
        <v>8</v>
      </c>
      <c r="I16" s="78"/>
      <c r="J16" s="78"/>
      <c r="K16" s="79">
        <f>IF(ISBLANK(F16),"",COUNTIF(F16:J16,"&gt;=0"))</f>
        <v>3</v>
      </c>
      <c r="L16" s="80">
        <f>IF(ISBLANK(F16),"",(IF(LEFT(F16,1)="-",1,0)+IF(LEFT(G16,1)="-",1,0)+IF(LEFT(H16,1)="-",1,0)+IF(LEFT(I16,1)="-",1,0)+IF(LEFT(J16,1)="-",1,0)))</f>
        <v>0</v>
      </c>
      <c r="M16" s="81">
        <f t="shared" si="0"/>
        <v>1</v>
      </c>
      <c r="N16" s="82">
        <f t="shared" si="0"/>
      </c>
      <c r="O16" s="43"/>
      <c r="Q16" s="46"/>
      <c r="R16" s="46"/>
    </row>
    <row r="17" spans="1:18" ht="18" customHeight="1">
      <c r="A17" s="43"/>
      <c r="B17" s="84" t="s">
        <v>42</v>
      </c>
      <c r="C17" s="85" t="str">
        <f>IF(C11&gt;"",C11&amp;" / "&amp;C12,"")</f>
        <v>Penttilä Tomi / Långström Stefan</v>
      </c>
      <c r="D17" s="86" t="str">
        <f>IF(G11&gt;"",G11&amp;" / "&amp;G12,"")</f>
        <v>Somervuori Jukka / Löppönen Hannu</v>
      </c>
      <c r="E17" s="87"/>
      <c r="F17" s="88">
        <v>-12</v>
      </c>
      <c r="G17" s="105">
        <v>9</v>
      </c>
      <c r="H17" s="90">
        <v>6</v>
      </c>
      <c r="I17" s="90">
        <v>10</v>
      </c>
      <c r="J17" s="90"/>
      <c r="K17" s="79">
        <f>IF(ISBLANK(F17),"",COUNTIF(F17:J17,"&gt;=0"))</f>
        <v>3</v>
      </c>
      <c r="L17" s="80">
        <f>IF(ISBLANK(F17),"",(IF(LEFT(F17,1)="-",1,0)+IF(LEFT(G17,1)="-",1,0)+IF(LEFT(H17,1)="-",1,0)+IF(LEFT(I17,1)="-",1,0)+IF(LEFT(J17,1)="-",1,0)))</f>
        <v>1</v>
      </c>
      <c r="M17" s="81">
        <f t="shared" si="0"/>
        <v>1</v>
      </c>
      <c r="N17" s="82">
        <f t="shared" si="0"/>
      </c>
      <c r="O17" s="43"/>
      <c r="Q17" s="46"/>
      <c r="R17" s="46"/>
    </row>
    <row r="18" spans="1:18" ht="18" customHeight="1">
      <c r="A18" s="43"/>
      <c r="B18" s="73" t="s">
        <v>43</v>
      </c>
      <c r="C18" s="75" t="str">
        <f>IF(C8&gt;"",C8&amp;" - "&amp;G9,"")</f>
        <v>Penttilä Tomi - Löppönen Hannu</v>
      </c>
      <c r="D18" s="74"/>
      <c r="E18" s="76"/>
      <c r="F18" s="91"/>
      <c r="G18" s="78"/>
      <c r="H18" s="78"/>
      <c r="I18" s="78"/>
      <c r="J18" s="77"/>
      <c r="K18" s="79">
        <f>IF(ISBLANK(F18),"",COUNTIF(F18:J18,"&gt;=0"))</f>
      </c>
      <c r="L18" s="80">
        <f>IF(ISBLANK(F18),"",(IF(LEFT(F18,1)="-",1,0)+IF(LEFT(G18,1)="-",1,0)+IF(LEFT(H18,1)="-",1,0)+IF(LEFT(I18,1)="-",1,0)+IF(LEFT(J18,1)="-",1,0)))</f>
      </c>
      <c r="M18" s="81">
        <f t="shared" si="0"/>
      </c>
      <c r="N18" s="82">
        <f t="shared" si="0"/>
      </c>
      <c r="O18" s="43"/>
      <c r="Q18" s="46"/>
      <c r="R18" s="46"/>
    </row>
    <row r="19" spans="1:18" ht="18" customHeight="1" thickBot="1">
      <c r="A19" s="43"/>
      <c r="B19" s="73" t="s">
        <v>44</v>
      </c>
      <c r="C19" s="75" t="str">
        <f>IF(C9&gt;"",C9&amp;" - "&amp;G8,"")</f>
        <v>Långström Stefan - Somervuori Jukka</v>
      </c>
      <c r="D19" s="74"/>
      <c r="E19" s="76"/>
      <c r="F19" s="77"/>
      <c r="G19" s="78"/>
      <c r="H19" s="77"/>
      <c r="I19" s="78"/>
      <c r="J19" s="78"/>
      <c r="K19" s="79">
        <f>IF(ISBLANK(F19),"",COUNTIF(F19:J19,"&gt;=0"))</f>
      </c>
      <c r="L19" s="92">
        <f>IF(ISBLANK(F19),"",(IF(LEFT(F19,1)="-",1,0)+IF(LEFT(G19,1)="-",1,0)+IF(LEFT(H19,1)="-",1,0)+IF(LEFT(I19,1)="-",1,0)+IF(LEFT(J19,1)="-",1,0)))</f>
      </c>
      <c r="M19" s="81">
        <f t="shared" si="0"/>
      </c>
      <c r="N19" s="82">
        <f t="shared" si="0"/>
      </c>
      <c r="O19" s="43"/>
      <c r="Q19" s="46"/>
      <c r="R19" s="46"/>
    </row>
    <row r="20" spans="1:18" ht="16.5" thickBot="1">
      <c r="A20" s="38"/>
      <c r="B20" s="40"/>
      <c r="C20" s="40"/>
      <c r="D20" s="40"/>
      <c r="E20" s="40"/>
      <c r="F20" s="40"/>
      <c r="G20" s="40"/>
      <c r="H20" s="40"/>
      <c r="I20" s="93" t="s">
        <v>45</v>
      </c>
      <c r="J20" s="94"/>
      <c r="K20" s="95">
        <f>IF(ISBLANK(D15),"",SUM(K15:K19))</f>
      </c>
      <c r="L20" s="96">
        <f>IF(ISBLANK(E15),"",SUM(L15:L19))</f>
      </c>
      <c r="M20" s="97">
        <f>IF(ISBLANK(F15),"",SUM(M15:M19))</f>
        <v>3</v>
      </c>
      <c r="N20" s="98">
        <f>IF(ISBLANK(F15),"",SUM(N15:N19))</f>
        <v>0</v>
      </c>
      <c r="O20" s="43"/>
      <c r="Q20" s="46"/>
      <c r="R20" s="46"/>
    </row>
    <row r="21" spans="1:18" ht="15">
      <c r="A21" s="38"/>
      <c r="B21" s="39" t="s">
        <v>46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51"/>
      <c r="Q21" s="46"/>
      <c r="R21" s="46"/>
    </row>
    <row r="22" spans="1:18" ht="15">
      <c r="A22" s="38"/>
      <c r="B22" s="99" t="s">
        <v>47</v>
      </c>
      <c r="C22" s="99"/>
      <c r="D22" s="99" t="s">
        <v>49</v>
      </c>
      <c r="E22" s="100"/>
      <c r="F22" s="99"/>
      <c r="G22" s="99" t="s">
        <v>48</v>
      </c>
      <c r="H22" s="100"/>
      <c r="I22" s="99"/>
      <c r="J22" s="3" t="s">
        <v>50</v>
      </c>
      <c r="K22" s="1"/>
      <c r="L22" s="40"/>
      <c r="M22" s="40"/>
      <c r="N22" s="40"/>
      <c r="O22" s="51"/>
      <c r="Q22" s="46"/>
      <c r="R22" s="46"/>
    </row>
    <row r="23" spans="1:18" ht="18.75" thickBot="1">
      <c r="A23" s="38"/>
      <c r="B23" s="40"/>
      <c r="C23" s="40"/>
      <c r="D23" s="40"/>
      <c r="E23" s="40"/>
      <c r="F23" s="40"/>
      <c r="G23" s="40"/>
      <c r="H23" s="40"/>
      <c r="I23" s="40"/>
      <c r="J23" s="168" t="str">
        <f>IF(M20=3,C7,IF(N20=3,G7,""))</f>
        <v>HIK</v>
      </c>
      <c r="K23" s="168"/>
      <c r="L23" s="168"/>
      <c r="M23" s="168"/>
      <c r="N23" s="184"/>
      <c r="O23" s="43"/>
      <c r="Q23" s="46"/>
      <c r="R23" s="46"/>
    </row>
    <row r="24" spans="1:18" ht="18">
      <c r="A24" s="101"/>
      <c r="B24" s="102"/>
      <c r="C24" s="102"/>
      <c r="D24" s="102"/>
      <c r="E24" s="102"/>
      <c r="F24" s="102"/>
      <c r="G24" s="102"/>
      <c r="H24" s="102"/>
      <c r="I24" s="102"/>
      <c r="J24" s="103"/>
      <c r="K24" s="103"/>
      <c r="L24" s="103"/>
      <c r="M24" s="103"/>
      <c r="N24" s="103"/>
      <c r="O24" s="8"/>
      <c r="Q24" s="46"/>
      <c r="R24" s="46"/>
    </row>
    <row r="25" spans="2:18" ht="15">
      <c r="B25" s="104" t="s">
        <v>51</v>
      </c>
      <c r="Q25" s="46"/>
      <c r="R25" s="46"/>
    </row>
    <row r="26" spans="2:18" ht="15">
      <c r="B26" s="104"/>
      <c r="Q26" s="46"/>
      <c r="R26" s="46"/>
    </row>
    <row r="27" spans="1:15" ht="15.75">
      <c r="A27" s="32"/>
      <c r="B27" s="33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</row>
    <row r="28" spans="1:15" ht="15.75">
      <c r="A28" s="38"/>
      <c r="B28" s="1"/>
      <c r="C28" s="39" t="s">
        <v>12</v>
      </c>
      <c r="D28" s="40"/>
      <c r="E28" s="40"/>
      <c r="F28" s="1"/>
      <c r="G28" s="41" t="s">
        <v>13</v>
      </c>
      <c r="H28" s="42"/>
      <c r="I28" s="171" t="s">
        <v>14</v>
      </c>
      <c r="J28" s="171"/>
      <c r="K28" s="171"/>
      <c r="L28" s="171"/>
      <c r="M28" s="171"/>
      <c r="N28" s="172"/>
      <c r="O28" s="43"/>
    </row>
    <row r="29" spans="1:15" ht="20.25">
      <c r="A29" s="38"/>
      <c r="B29" s="44"/>
      <c r="C29" s="45" t="s">
        <v>16</v>
      </c>
      <c r="D29" s="40"/>
      <c r="E29" s="40"/>
      <c r="F29" s="1"/>
      <c r="G29" s="41" t="s">
        <v>17</v>
      </c>
      <c r="H29" s="42"/>
      <c r="I29" s="171" t="s">
        <v>7</v>
      </c>
      <c r="J29" s="171"/>
      <c r="K29" s="171"/>
      <c r="L29" s="171"/>
      <c r="M29" s="171"/>
      <c r="N29" s="172"/>
      <c r="O29" s="43"/>
    </row>
    <row r="30" spans="1:15" ht="15">
      <c r="A30" s="38"/>
      <c r="B30" s="40"/>
      <c r="C30" s="47" t="s">
        <v>18</v>
      </c>
      <c r="D30" s="40"/>
      <c r="E30" s="40"/>
      <c r="F30" s="40"/>
      <c r="G30" s="41" t="s">
        <v>19</v>
      </c>
      <c r="H30" s="48"/>
      <c r="I30" s="171" t="s">
        <v>246</v>
      </c>
      <c r="J30" s="171"/>
      <c r="K30" s="171"/>
      <c r="L30" s="171"/>
      <c r="M30" s="171"/>
      <c r="N30" s="172"/>
      <c r="O30" s="43"/>
    </row>
    <row r="31" spans="1:15" ht="15.75">
      <c r="A31" s="38"/>
      <c r="B31" s="40"/>
      <c r="C31" s="40"/>
      <c r="D31" s="40"/>
      <c r="E31" s="40"/>
      <c r="F31" s="40"/>
      <c r="G31" s="41" t="s">
        <v>20</v>
      </c>
      <c r="H31" s="42"/>
      <c r="I31" s="173">
        <v>43778</v>
      </c>
      <c r="J31" s="173"/>
      <c r="K31" s="173"/>
      <c r="L31" s="49" t="s">
        <v>21</v>
      </c>
      <c r="M31" s="175">
        <v>0.3958333333333333</v>
      </c>
      <c r="N31" s="188"/>
      <c r="O31" s="43"/>
    </row>
    <row r="32" spans="1:15" ht="15">
      <c r="A32" s="38"/>
      <c r="B32" s="1"/>
      <c r="C32" s="50" t="s">
        <v>22</v>
      </c>
      <c r="D32" s="40"/>
      <c r="E32" s="40"/>
      <c r="F32" s="40"/>
      <c r="G32" s="50" t="s">
        <v>22</v>
      </c>
      <c r="H32" s="40"/>
      <c r="I32" s="40"/>
      <c r="J32" s="40"/>
      <c r="K32" s="40"/>
      <c r="L32" s="40"/>
      <c r="M32" s="40"/>
      <c r="N32" s="40"/>
      <c r="O32" s="51"/>
    </row>
    <row r="33" spans="1:15" ht="15.75">
      <c r="A33" s="43"/>
      <c r="B33" s="52" t="s">
        <v>23</v>
      </c>
      <c r="C33" s="176" t="s">
        <v>7</v>
      </c>
      <c r="D33" s="185"/>
      <c r="E33" s="53"/>
      <c r="F33" s="54" t="s">
        <v>24</v>
      </c>
      <c r="G33" s="176" t="s">
        <v>53</v>
      </c>
      <c r="H33" s="186"/>
      <c r="I33" s="186"/>
      <c r="J33" s="186"/>
      <c r="K33" s="186"/>
      <c r="L33" s="186"/>
      <c r="M33" s="186"/>
      <c r="N33" s="187"/>
      <c r="O33" s="43"/>
    </row>
    <row r="34" spans="1:15" ht="15">
      <c r="A34" s="43"/>
      <c r="B34" s="55" t="s">
        <v>25</v>
      </c>
      <c r="C34" s="162" t="s">
        <v>120</v>
      </c>
      <c r="D34" s="180"/>
      <c r="E34" s="56"/>
      <c r="F34" s="57" t="s">
        <v>26</v>
      </c>
      <c r="G34" s="162" t="s">
        <v>72</v>
      </c>
      <c r="H34" s="181"/>
      <c r="I34" s="181"/>
      <c r="J34" s="181"/>
      <c r="K34" s="181"/>
      <c r="L34" s="181"/>
      <c r="M34" s="181"/>
      <c r="N34" s="182"/>
      <c r="O34" s="43"/>
    </row>
    <row r="35" spans="1:15" ht="15">
      <c r="A35" s="43"/>
      <c r="B35" s="58" t="s">
        <v>27</v>
      </c>
      <c r="C35" s="162" t="s">
        <v>80</v>
      </c>
      <c r="D35" s="180"/>
      <c r="E35" s="56"/>
      <c r="F35" s="59" t="s">
        <v>28</v>
      </c>
      <c r="G35" s="162" t="s">
        <v>112</v>
      </c>
      <c r="H35" s="181"/>
      <c r="I35" s="181"/>
      <c r="J35" s="181"/>
      <c r="K35" s="181"/>
      <c r="L35" s="181"/>
      <c r="M35" s="181"/>
      <c r="N35" s="182"/>
      <c r="O35" s="43"/>
    </row>
    <row r="36" spans="1:15" ht="15">
      <c r="A36" s="38"/>
      <c r="B36" s="60" t="s">
        <v>29</v>
      </c>
      <c r="C36" s="61"/>
      <c r="D36" s="62"/>
      <c r="E36" s="63"/>
      <c r="F36" s="60" t="s">
        <v>29</v>
      </c>
      <c r="G36" s="64"/>
      <c r="H36" s="64"/>
      <c r="I36" s="64"/>
      <c r="J36" s="64"/>
      <c r="K36" s="64"/>
      <c r="L36" s="64"/>
      <c r="M36" s="64"/>
      <c r="N36" s="64"/>
      <c r="O36" s="51"/>
    </row>
    <row r="37" spans="1:15" ht="15">
      <c r="A37" s="43"/>
      <c r="B37" s="55"/>
      <c r="C37" s="162" t="s">
        <v>120</v>
      </c>
      <c r="D37" s="180"/>
      <c r="E37" s="56"/>
      <c r="F37" s="57"/>
      <c r="G37" s="162" t="s">
        <v>72</v>
      </c>
      <c r="H37" s="181"/>
      <c r="I37" s="181"/>
      <c r="J37" s="181"/>
      <c r="K37" s="181"/>
      <c r="L37" s="181"/>
      <c r="M37" s="181"/>
      <c r="N37" s="182"/>
      <c r="O37" s="43"/>
    </row>
    <row r="38" spans="1:15" ht="15">
      <c r="A38" s="43"/>
      <c r="B38" s="65"/>
      <c r="C38" s="162" t="s">
        <v>80</v>
      </c>
      <c r="D38" s="180"/>
      <c r="E38" s="56"/>
      <c r="F38" s="66"/>
      <c r="G38" s="162" t="s">
        <v>112</v>
      </c>
      <c r="H38" s="181"/>
      <c r="I38" s="181"/>
      <c r="J38" s="181"/>
      <c r="K38" s="181"/>
      <c r="L38" s="181"/>
      <c r="M38" s="181"/>
      <c r="N38" s="182"/>
      <c r="O38" s="43"/>
    </row>
    <row r="39" spans="1:15" ht="15.75">
      <c r="A39" s="38"/>
      <c r="B39" s="40"/>
      <c r="C39" s="40"/>
      <c r="D39" s="40"/>
      <c r="E39" s="40"/>
      <c r="F39" s="67" t="s">
        <v>30</v>
      </c>
      <c r="G39" s="50"/>
      <c r="H39" s="50"/>
      <c r="I39" s="50"/>
      <c r="J39" s="40"/>
      <c r="K39" s="40"/>
      <c r="L39" s="40"/>
      <c r="M39" s="68"/>
      <c r="N39" s="1"/>
      <c r="O39" s="51"/>
    </row>
    <row r="40" spans="1:15" ht="15">
      <c r="A40" s="38"/>
      <c r="B40" s="69" t="s">
        <v>31</v>
      </c>
      <c r="C40" s="40"/>
      <c r="D40" s="40"/>
      <c r="E40" s="40"/>
      <c r="F40" s="70" t="s">
        <v>32</v>
      </c>
      <c r="G40" s="70" t="s">
        <v>33</v>
      </c>
      <c r="H40" s="70" t="s">
        <v>34</v>
      </c>
      <c r="I40" s="70" t="s">
        <v>35</v>
      </c>
      <c r="J40" s="70" t="s">
        <v>36</v>
      </c>
      <c r="K40" s="166" t="s">
        <v>37</v>
      </c>
      <c r="L40" s="183"/>
      <c r="M40" s="71" t="s">
        <v>38</v>
      </c>
      <c r="N40" s="72" t="s">
        <v>39</v>
      </c>
      <c r="O40" s="43"/>
    </row>
    <row r="41" spans="1:15" ht="15">
      <c r="A41" s="43"/>
      <c r="B41" s="73" t="s">
        <v>40</v>
      </c>
      <c r="C41" s="74" t="str">
        <f>IF(C34&gt;"",C34&amp;" - "&amp;G34,"")</f>
        <v>Reijola Timo - Kivelä Leo</v>
      </c>
      <c r="D41" s="75"/>
      <c r="E41" s="76"/>
      <c r="F41" s="78">
        <v>7</v>
      </c>
      <c r="G41" s="78">
        <v>-7</v>
      </c>
      <c r="H41" s="78">
        <v>-8</v>
      </c>
      <c r="I41" s="78">
        <v>-3</v>
      </c>
      <c r="J41" s="78"/>
      <c r="K41" s="79">
        <f>IF(ISBLANK(F41),"",COUNTIF(F41:J41,"&gt;=0"))</f>
        <v>1</v>
      </c>
      <c r="L41" s="80">
        <f>IF(ISBLANK(F41),"",(IF(LEFT(F41,1)="-",1,0)+IF(LEFT(G41,1)="-",1,0)+IF(LEFT(H41,1)="-",1,0)+IF(LEFT(I41,1)="-",1,0)+IF(LEFT(J41,1)="-",1,0)))</f>
        <v>3</v>
      </c>
      <c r="M41" s="81">
        <f aca="true" t="shared" si="1" ref="M41:N45">IF(K41=3,1,"")</f>
      </c>
      <c r="N41" s="82">
        <f t="shared" si="1"/>
        <v>1</v>
      </c>
      <c r="O41" s="43"/>
    </row>
    <row r="42" spans="1:15" ht="15">
      <c r="A42" s="43"/>
      <c r="B42" s="73" t="s">
        <v>41</v>
      </c>
      <c r="C42" s="75" t="str">
        <f>IF(C35&gt;"",C35&amp;" - "&amp;G35,"")</f>
        <v>Puustjärvi Aki - Muinonen Julius</v>
      </c>
      <c r="D42" s="74"/>
      <c r="E42" s="76"/>
      <c r="F42" s="83">
        <v>-3</v>
      </c>
      <c r="G42" s="78">
        <v>8</v>
      </c>
      <c r="H42" s="78">
        <v>-8</v>
      </c>
      <c r="I42" s="78">
        <v>-4</v>
      </c>
      <c r="J42" s="78"/>
      <c r="K42" s="79">
        <f>IF(ISBLANK(F42),"",COUNTIF(F42:J42,"&gt;=0"))</f>
        <v>1</v>
      </c>
      <c r="L42" s="80">
        <f>IF(ISBLANK(F42),"",(IF(LEFT(F42,1)="-",1,0)+IF(LEFT(G42,1)="-",1,0)+IF(LEFT(H42,1)="-",1,0)+IF(LEFT(I42,1)="-",1,0)+IF(LEFT(J42,1)="-",1,0)))</f>
        <v>3</v>
      </c>
      <c r="M42" s="81">
        <f t="shared" si="1"/>
      </c>
      <c r="N42" s="82">
        <f t="shared" si="1"/>
        <v>1</v>
      </c>
      <c r="O42" s="43"/>
    </row>
    <row r="43" spans="1:15" ht="15">
      <c r="A43" s="43"/>
      <c r="B43" s="84" t="s">
        <v>42</v>
      </c>
      <c r="C43" s="85" t="str">
        <f>IF(C37&gt;"",C37&amp;" / "&amp;C38,"")</f>
        <v>Reijola Timo / Puustjärvi Aki</v>
      </c>
      <c r="D43" s="86" t="str">
        <f>IF(G37&gt;"",G37&amp;" / "&amp;G38,"")</f>
        <v>Kivelä Leo / Muinonen Julius</v>
      </c>
      <c r="E43" s="87"/>
      <c r="F43" s="88">
        <v>-4</v>
      </c>
      <c r="G43" s="105">
        <v>-7</v>
      </c>
      <c r="H43" s="90">
        <v>-8</v>
      </c>
      <c r="I43" s="90"/>
      <c r="J43" s="90"/>
      <c r="K43" s="79">
        <f>IF(ISBLANK(F43),"",COUNTIF(F43:J43,"&gt;=0"))</f>
        <v>0</v>
      </c>
      <c r="L43" s="80">
        <f>IF(ISBLANK(F43),"",(IF(LEFT(F43,1)="-",1,0)+IF(LEFT(G43,1)="-",1,0)+IF(LEFT(H43,1)="-",1,0)+IF(LEFT(I43,1)="-",1,0)+IF(LEFT(J43,1)="-",1,0)))</f>
        <v>3</v>
      </c>
      <c r="M43" s="81">
        <f t="shared" si="1"/>
      </c>
      <c r="N43" s="82">
        <f t="shared" si="1"/>
        <v>1</v>
      </c>
      <c r="O43" s="43"/>
    </row>
    <row r="44" spans="1:15" ht="15">
      <c r="A44" s="43"/>
      <c r="B44" s="73" t="s">
        <v>43</v>
      </c>
      <c r="C44" s="75" t="str">
        <f>IF(C34&gt;"",C34&amp;" - "&amp;G35,"")</f>
        <v>Reijola Timo - Muinonen Julius</v>
      </c>
      <c r="D44" s="74"/>
      <c r="E44" s="76"/>
      <c r="F44" s="91"/>
      <c r="G44" s="78"/>
      <c r="H44" s="78"/>
      <c r="I44" s="78"/>
      <c r="J44" s="77"/>
      <c r="K44" s="79">
        <f>IF(ISBLANK(F44),"",COUNTIF(F44:J44,"&gt;=0"))</f>
      </c>
      <c r="L44" s="80">
        <f>IF(ISBLANK(F44),"",(IF(LEFT(F44,1)="-",1,0)+IF(LEFT(G44,1)="-",1,0)+IF(LEFT(H44,1)="-",1,0)+IF(LEFT(I44,1)="-",1,0)+IF(LEFT(J44,1)="-",1,0)))</f>
      </c>
      <c r="M44" s="81">
        <f t="shared" si="1"/>
      </c>
      <c r="N44" s="82">
        <f t="shared" si="1"/>
      </c>
      <c r="O44" s="43"/>
    </row>
    <row r="45" spans="1:15" ht="15.75" thickBot="1">
      <c r="A45" s="43"/>
      <c r="B45" s="73" t="s">
        <v>44</v>
      </c>
      <c r="C45" s="75" t="str">
        <f>IF(C35&gt;"",C35&amp;" - "&amp;G34,"")</f>
        <v>Puustjärvi Aki - Kivelä Leo</v>
      </c>
      <c r="D45" s="74"/>
      <c r="E45" s="76"/>
      <c r="F45" s="77"/>
      <c r="G45" s="78"/>
      <c r="H45" s="77"/>
      <c r="I45" s="78"/>
      <c r="J45" s="78"/>
      <c r="K45" s="79">
        <f>IF(ISBLANK(F45),"",COUNTIF(F45:J45,"&gt;=0"))</f>
      </c>
      <c r="L45" s="92">
        <f>IF(ISBLANK(F45),"",(IF(LEFT(F45,1)="-",1,0)+IF(LEFT(G45,1)="-",1,0)+IF(LEFT(H45,1)="-",1,0)+IF(LEFT(I45,1)="-",1,0)+IF(LEFT(J45,1)="-",1,0)))</f>
      </c>
      <c r="M45" s="81">
        <f t="shared" si="1"/>
      </c>
      <c r="N45" s="82">
        <f t="shared" si="1"/>
      </c>
      <c r="O45" s="43"/>
    </row>
    <row r="46" spans="1:15" ht="16.5" thickBot="1">
      <c r="A46" s="38"/>
      <c r="B46" s="40"/>
      <c r="C46" s="40"/>
      <c r="D46" s="40"/>
      <c r="E46" s="40"/>
      <c r="F46" s="40"/>
      <c r="G46" s="40"/>
      <c r="H46" s="40"/>
      <c r="I46" s="93" t="s">
        <v>45</v>
      </c>
      <c r="J46" s="94"/>
      <c r="K46" s="95">
        <f>IF(ISBLANK(D41),"",SUM(K41:K45))</f>
      </c>
      <c r="L46" s="96">
        <f>IF(ISBLANK(E41),"",SUM(L41:L45))</f>
      </c>
      <c r="M46" s="97">
        <f>IF(ISBLANK(F41),"",SUM(M41:M45))</f>
        <v>0</v>
      </c>
      <c r="N46" s="98">
        <f>IF(ISBLANK(F41),"",SUM(N41:N45))</f>
        <v>3</v>
      </c>
      <c r="O46" s="43"/>
    </row>
    <row r="47" spans="1:15" ht="15">
      <c r="A47" s="38"/>
      <c r="B47" s="39" t="s">
        <v>46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51"/>
    </row>
    <row r="48" spans="1:15" ht="15">
      <c r="A48" s="38"/>
      <c r="B48" s="99" t="s">
        <v>47</v>
      </c>
      <c r="C48" s="99"/>
      <c r="D48" s="99" t="s">
        <v>49</v>
      </c>
      <c r="E48" s="100"/>
      <c r="F48" s="99"/>
      <c r="G48" s="99" t="s">
        <v>48</v>
      </c>
      <c r="H48" s="100"/>
      <c r="I48" s="99"/>
      <c r="J48" s="3" t="s">
        <v>50</v>
      </c>
      <c r="K48" s="1"/>
      <c r="L48" s="40"/>
      <c r="M48" s="40"/>
      <c r="N48" s="40"/>
      <c r="O48" s="51"/>
    </row>
    <row r="49" spans="1:15" ht="18.75" thickBot="1">
      <c r="A49" s="38"/>
      <c r="B49" s="40"/>
      <c r="C49" s="40"/>
      <c r="D49" s="40"/>
      <c r="E49" s="40"/>
      <c r="F49" s="40"/>
      <c r="G49" s="40"/>
      <c r="H49" s="40"/>
      <c r="I49" s="40"/>
      <c r="J49" s="168" t="str">
        <f>IF(M46=3,C33,IF(N46=3,G33,""))</f>
        <v>LPTS</v>
      </c>
      <c r="K49" s="168"/>
      <c r="L49" s="168"/>
      <c r="M49" s="168"/>
      <c r="N49" s="184"/>
      <c r="O49" s="43"/>
    </row>
    <row r="50" spans="1:15" ht="18">
      <c r="A50" s="101"/>
      <c r="B50" s="102"/>
      <c r="C50" s="102"/>
      <c r="D50" s="102"/>
      <c r="E50" s="102"/>
      <c r="F50" s="102"/>
      <c r="G50" s="102"/>
      <c r="H50" s="102"/>
      <c r="I50" s="102"/>
      <c r="J50" s="103"/>
      <c r="K50" s="103"/>
      <c r="L50" s="103"/>
      <c r="M50" s="103"/>
      <c r="N50" s="103"/>
      <c r="O50" s="8"/>
    </row>
    <row r="51" ht="15">
      <c r="B51" s="104" t="s">
        <v>51</v>
      </c>
    </row>
    <row r="53" spans="1:15" ht="15.75">
      <c r="A53" s="32"/>
      <c r="B53" s="33"/>
      <c r="C53" s="34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6"/>
    </row>
    <row r="54" spans="1:15" ht="15.75">
      <c r="A54" s="38"/>
      <c r="B54" s="1"/>
      <c r="C54" s="39" t="s">
        <v>12</v>
      </c>
      <c r="D54" s="40"/>
      <c r="E54" s="40"/>
      <c r="F54" s="1"/>
      <c r="G54" s="41" t="s">
        <v>13</v>
      </c>
      <c r="H54" s="42"/>
      <c r="I54" s="171" t="s">
        <v>14</v>
      </c>
      <c r="J54" s="171"/>
      <c r="K54" s="171"/>
      <c r="L54" s="171"/>
      <c r="M54" s="171"/>
      <c r="N54" s="172"/>
      <c r="O54" s="43"/>
    </row>
    <row r="55" spans="1:15" ht="20.25">
      <c r="A55" s="38"/>
      <c r="B55" s="44"/>
      <c r="C55" s="45" t="s">
        <v>16</v>
      </c>
      <c r="D55" s="40"/>
      <c r="E55" s="40"/>
      <c r="F55" s="1"/>
      <c r="G55" s="41" t="s">
        <v>17</v>
      </c>
      <c r="H55" s="42"/>
      <c r="I55" s="171" t="s">
        <v>7</v>
      </c>
      <c r="J55" s="171"/>
      <c r="K55" s="171"/>
      <c r="L55" s="171"/>
      <c r="M55" s="171"/>
      <c r="N55" s="172"/>
      <c r="O55" s="43"/>
    </row>
    <row r="56" spans="1:15" ht="15">
      <c r="A56" s="38"/>
      <c r="B56" s="40"/>
      <c r="C56" s="47" t="s">
        <v>18</v>
      </c>
      <c r="D56" s="40"/>
      <c r="E56" s="40"/>
      <c r="F56" s="40"/>
      <c r="G56" s="41" t="s">
        <v>19</v>
      </c>
      <c r="H56" s="48"/>
      <c r="I56" s="171" t="s">
        <v>246</v>
      </c>
      <c r="J56" s="171"/>
      <c r="K56" s="171"/>
      <c r="L56" s="171"/>
      <c r="M56" s="171"/>
      <c r="N56" s="172"/>
      <c r="O56" s="43"/>
    </row>
    <row r="57" spans="1:15" ht="15.75">
      <c r="A57" s="38"/>
      <c r="B57" s="40"/>
      <c r="C57" s="40"/>
      <c r="D57" s="40"/>
      <c r="E57" s="40"/>
      <c r="F57" s="40"/>
      <c r="G57" s="41" t="s">
        <v>20</v>
      </c>
      <c r="H57" s="42"/>
      <c r="I57" s="173">
        <v>43778</v>
      </c>
      <c r="J57" s="173"/>
      <c r="K57" s="173"/>
      <c r="L57" s="49" t="s">
        <v>21</v>
      </c>
      <c r="M57" s="175">
        <v>0.3958333333333333</v>
      </c>
      <c r="N57" s="188"/>
      <c r="O57" s="43"/>
    </row>
    <row r="58" spans="1:15" ht="15">
      <c r="A58" s="38"/>
      <c r="B58" s="1"/>
      <c r="C58" s="50" t="s">
        <v>22</v>
      </c>
      <c r="D58" s="40"/>
      <c r="E58" s="40"/>
      <c r="F58" s="40"/>
      <c r="G58" s="50" t="s">
        <v>22</v>
      </c>
      <c r="H58" s="40"/>
      <c r="I58" s="40"/>
      <c r="J58" s="40"/>
      <c r="K58" s="40"/>
      <c r="L58" s="40"/>
      <c r="M58" s="40"/>
      <c r="N58" s="40"/>
      <c r="O58" s="51"/>
    </row>
    <row r="59" spans="1:15" ht="15.75">
      <c r="A59" s="43"/>
      <c r="B59" s="52" t="s">
        <v>23</v>
      </c>
      <c r="C59" s="176" t="s">
        <v>56</v>
      </c>
      <c r="D59" s="185"/>
      <c r="E59" s="53"/>
      <c r="F59" s="54" t="s">
        <v>24</v>
      </c>
      <c r="G59" s="176" t="s">
        <v>57</v>
      </c>
      <c r="H59" s="186"/>
      <c r="I59" s="186"/>
      <c r="J59" s="186"/>
      <c r="K59" s="186"/>
      <c r="L59" s="186"/>
      <c r="M59" s="186"/>
      <c r="N59" s="187"/>
      <c r="O59" s="43"/>
    </row>
    <row r="60" spans="1:15" ht="15">
      <c r="A60" s="43"/>
      <c r="B60" s="55" t="s">
        <v>25</v>
      </c>
      <c r="C60" s="162" t="s">
        <v>171</v>
      </c>
      <c r="D60" s="180"/>
      <c r="E60" s="56"/>
      <c r="F60" s="57" t="s">
        <v>26</v>
      </c>
      <c r="G60" s="162" t="s">
        <v>115</v>
      </c>
      <c r="H60" s="181"/>
      <c r="I60" s="181"/>
      <c r="J60" s="181"/>
      <c r="K60" s="181"/>
      <c r="L60" s="181"/>
      <c r="M60" s="181"/>
      <c r="N60" s="182"/>
      <c r="O60" s="43"/>
    </row>
    <row r="61" spans="1:15" ht="15">
      <c r="A61" s="43"/>
      <c r="B61" s="58" t="s">
        <v>27</v>
      </c>
      <c r="C61" s="162" t="s">
        <v>74</v>
      </c>
      <c r="D61" s="180"/>
      <c r="E61" s="56"/>
      <c r="F61" s="59" t="s">
        <v>28</v>
      </c>
      <c r="G61" s="162" t="s">
        <v>75</v>
      </c>
      <c r="H61" s="181"/>
      <c r="I61" s="181"/>
      <c r="J61" s="181"/>
      <c r="K61" s="181"/>
      <c r="L61" s="181"/>
      <c r="M61" s="181"/>
      <c r="N61" s="182"/>
      <c r="O61" s="43"/>
    </row>
    <row r="62" spans="1:15" ht="15">
      <c r="A62" s="38"/>
      <c r="B62" s="60" t="s">
        <v>29</v>
      </c>
      <c r="C62" s="61"/>
      <c r="D62" s="62"/>
      <c r="E62" s="63"/>
      <c r="F62" s="60" t="s">
        <v>29</v>
      </c>
      <c r="G62" s="64"/>
      <c r="H62" s="64"/>
      <c r="I62" s="64"/>
      <c r="J62" s="64"/>
      <c r="K62" s="64"/>
      <c r="L62" s="64"/>
      <c r="M62" s="64"/>
      <c r="N62" s="64"/>
      <c r="O62" s="51"/>
    </row>
    <row r="63" spans="1:15" ht="15">
      <c r="A63" s="43"/>
      <c r="B63" s="55"/>
      <c r="C63" s="162" t="s">
        <v>171</v>
      </c>
      <c r="D63" s="180"/>
      <c r="E63" s="56"/>
      <c r="F63" s="57"/>
      <c r="G63" s="162" t="s">
        <v>115</v>
      </c>
      <c r="H63" s="181"/>
      <c r="I63" s="181"/>
      <c r="J63" s="181"/>
      <c r="K63" s="181"/>
      <c r="L63" s="181"/>
      <c r="M63" s="181"/>
      <c r="N63" s="182"/>
      <c r="O63" s="43"/>
    </row>
    <row r="64" spans="1:15" ht="15">
      <c r="A64" s="43"/>
      <c r="B64" s="65"/>
      <c r="C64" s="162" t="s">
        <v>74</v>
      </c>
      <c r="D64" s="180"/>
      <c r="E64" s="56"/>
      <c r="F64" s="66"/>
      <c r="G64" s="162" t="s">
        <v>75</v>
      </c>
      <c r="H64" s="181"/>
      <c r="I64" s="181"/>
      <c r="J64" s="181"/>
      <c r="K64" s="181"/>
      <c r="L64" s="181"/>
      <c r="M64" s="181"/>
      <c r="N64" s="182"/>
      <c r="O64" s="43"/>
    </row>
    <row r="65" spans="1:15" ht="15.75">
      <c r="A65" s="38"/>
      <c r="B65" s="40"/>
      <c r="C65" s="40"/>
      <c r="D65" s="40"/>
      <c r="E65" s="40"/>
      <c r="F65" s="67" t="s">
        <v>30</v>
      </c>
      <c r="G65" s="50"/>
      <c r="H65" s="50"/>
      <c r="I65" s="50"/>
      <c r="J65" s="40"/>
      <c r="K65" s="40"/>
      <c r="L65" s="40"/>
      <c r="M65" s="68"/>
      <c r="N65" s="1"/>
      <c r="O65" s="51"/>
    </row>
    <row r="66" spans="1:15" ht="15">
      <c r="A66" s="38"/>
      <c r="B66" s="69" t="s">
        <v>31</v>
      </c>
      <c r="C66" s="40"/>
      <c r="D66" s="40"/>
      <c r="E66" s="40"/>
      <c r="F66" s="70" t="s">
        <v>32</v>
      </c>
      <c r="G66" s="70" t="s">
        <v>33</v>
      </c>
      <c r="H66" s="70" t="s">
        <v>34</v>
      </c>
      <c r="I66" s="70" t="s">
        <v>35</v>
      </c>
      <c r="J66" s="70" t="s">
        <v>36</v>
      </c>
      <c r="K66" s="166" t="s">
        <v>37</v>
      </c>
      <c r="L66" s="183"/>
      <c r="M66" s="71" t="s">
        <v>38</v>
      </c>
      <c r="N66" s="72" t="s">
        <v>39</v>
      </c>
      <c r="O66" s="43"/>
    </row>
    <row r="67" spans="1:15" ht="15">
      <c r="A67" s="43"/>
      <c r="B67" s="73" t="s">
        <v>40</v>
      </c>
      <c r="C67" s="74" t="str">
        <f>IF(C60&gt;"",C60&amp;" - "&amp;G60,"")</f>
        <v>Huotari Mikko - Gogu Adrian</v>
      </c>
      <c r="D67" s="75"/>
      <c r="E67" s="76"/>
      <c r="F67" s="78">
        <v>6</v>
      </c>
      <c r="G67" s="78">
        <v>8</v>
      </c>
      <c r="H67" s="78">
        <v>-8</v>
      </c>
      <c r="I67" s="78">
        <v>-5</v>
      </c>
      <c r="J67" s="78">
        <v>-6</v>
      </c>
      <c r="K67" s="79">
        <f>IF(ISBLANK(F67),"",COUNTIF(F67:J67,"&gt;=0"))</f>
        <v>2</v>
      </c>
      <c r="L67" s="80">
        <f>IF(ISBLANK(F67),"",(IF(LEFT(F67,1)="-",1,0)+IF(LEFT(G67,1)="-",1,0)+IF(LEFT(H67,1)="-",1,0)+IF(LEFT(I67,1)="-",1,0)+IF(LEFT(J67,1)="-",1,0)))</f>
        <v>3</v>
      </c>
      <c r="M67" s="81">
        <f aca="true" t="shared" si="2" ref="M67:N71">IF(K67=3,1,"")</f>
      </c>
      <c r="N67" s="82">
        <f t="shared" si="2"/>
        <v>1</v>
      </c>
      <c r="O67" s="43"/>
    </row>
    <row r="68" spans="1:15" ht="15">
      <c r="A68" s="43"/>
      <c r="B68" s="73" t="s">
        <v>41</v>
      </c>
      <c r="C68" s="75" t="str">
        <f>IF(C61&gt;"",C61&amp;" - "&amp;G61,"")</f>
        <v>Pasanen Mika - Pautamo Jarmo</v>
      </c>
      <c r="D68" s="74"/>
      <c r="E68" s="76"/>
      <c r="F68" s="83">
        <v>7</v>
      </c>
      <c r="G68" s="78">
        <v>-6</v>
      </c>
      <c r="H68" s="78">
        <v>-9</v>
      </c>
      <c r="I68" s="78">
        <v>3</v>
      </c>
      <c r="J68" s="78">
        <v>5</v>
      </c>
      <c r="K68" s="79">
        <f>IF(ISBLANK(F68),"",COUNTIF(F68:J68,"&gt;=0"))</f>
        <v>3</v>
      </c>
      <c r="L68" s="80">
        <f>IF(ISBLANK(F68),"",(IF(LEFT(F68,1)="-",1,0)+IF(LEFT(G68,1)="-",1,0)+IF(LEFT(H68,1)="-",1,0)+IF(LEFT(I68,1)="-",1,0)+IF(LEFT(J68,1)="-",1,0)))</f>
        <v>2</v>
      </c>
      <c r="M68" s="81">
        <f t="shared" si="2"/>
        <v>1</v>
      </c>
      <c r="N68" s="82">
        <f t="shared" si="2"/>
      </c>
      <c r="O68" s="43"/>
    </row>
    <row r="69" spans="1:15" ht="15">
      <c r="A69" s="43"/>
      <c r="B69" s="84" t="s">
        <v>42</v>
      </c>
      <c r="C69" s="85" t="str">
        <f>IF(C63&gt;"",C63&amp;" / "&amp;C64,"")</f>
        <v>Huotari Mikko / Pasanen Mika</v>
      </c>
      <c r="D69" s="86" t="str">
        <f>IF(G63&gt;"",G63&amp;" / "&amp;G64,"")</f>
        <v>Gogu Adrian / Pautamo Jarmo</v>
      </c>
      <c r="E69" s="87"/>
      <c r="F69" s="88">
        <v>8</v>
      </c>
      <c r="G69" s="105">
        <v>3</v>
      </c>
      <c r="H69" s="90">
        <v>-7</v>
      </c>
      <c r="I69" s="90">
        <v>9</v>
      </c>
      <c r="J69" s="90"/>
      <c r="K69" s="79">
        <f>IF(ISBLANK(F69),"",COUNTIF(F69:J69,"&gt;=0"))</f>
        <v>3</v>
      </c>
      <c r="L69" s="80">
        <f>IF(ISBLANK(F69),"",(IF(LEFT(F69,1)="-",1,0)+IF(LEFT(G69,1)="-",1,0)+IF(LEFT(H69,1)="-",1,0)+IF(LEFT(I69,1)="-",1,0)+IF(LEFT(J69,1)="-",1,0)))</f>
        <v>1</v>
      </c>
      <c r="M69" s="81">
        <f t="shared" si="2"/>
        <v>1</v>
      </c>
      <c r="N69" s="82">
        <f t="shared" si="2"/>
      </c>
      <c r="O69" s="43"/>
    </row>
    <row r="70" spans="1:15" ht="15">
      <c r="A70" s="43"/>
      <c r="B70" s="73" t="s">
        <v>43</v>
      </c>
      <c r="C70" s="75" t="str">
        <f>IF(C60&gt;"",C60&amp;" - "&amp;G61,"")</f>
        <v>Huotari Mikko - Pautamo Jarmo</v>
      </c>
      <c r="D70" s="74"/>
      <c r="E70" s="76"/>
      <c r="F70" s="91">
        <v>10</v>
      </c>
      <c r="G70" s="78">
        <v>7</v>
      </c>
      <c r="H70" s="78">
        <v>6</v>
      </c>
      <c r="I70" s="78"/>
      <c r="J70" s="77"/>
      <c r="K70" s="79">
        <f>IF(ISBLANK(F70),"",COUNTIF(F70:J70,"&gt;=0"))</f>
        <v>3</v>
      </c>
      <c r="L70" s="80">
        <f>IF(ISBLANK(F70),"",(IF(LEFT(F70,1)="-",1,0)+IF(LEFT(G70,1)="-",1,0)+IF(LEFT(H70,1)="-",1,0)+IF(LEFT(I70,1)="-",1,0)+IF(LEFT(J70,1)="-",1,0)))</f>
        <v>0</v>
      </c>
      <c r="M70" s="81">
        <f t="shared" si="2"/>
        <v>1</v>
      </c>
      <c r="N70" s="82">
        <f t="shared" si="2"/>
      </c>
      <c r="O70" s="43"/>
    </row>
    <row r="71" spans="1:15" ht="15.75" thickBot="1">
      <c r="A71" s="43"/>
      <c r="B71" s="73" t="s">
        <v>44</v>
      </c>
      <c r="C71" s="75" t="str">
        <f>IF(C61&gt;"",C61&amp;" - "&amp;G60,"")</f>
        <v>Pasanen Mika - Gogu Adrian</v>
      </c>
      <c r="D71" s="74"/>
      <c r="E71" s="76"/>
      <c r="F71" s="77"/>
      <c r="G71" s="78"/>
      <c r="H71" s="77"/>
      <c r="I71" s="78"/>
      <c r="J71" s="78"/>
      <c r="K71" s="79">
        <f>IF(ISBLANK(F71),"",COUNTIF(F71:J71,"&gt;=0"))</f>
      </c>
      <c r="L71" s="92">
        <f>IF(ISBLANK(F71),"",(IF(LEFT(F71,1)="-",1,0)+IF(LEFT(G71,1)="-",1,0)+IF(LEFT(H71,1)="-",1,0)+IF(LEFT(I71,1)="-",1,0)+IF(LEFT(J71,1)="-",1,0)))</f>
      </c>
      <c r="M71" s="81">
        <f t="shared" si="2"/>
      </c>
      <c r="N71" s="82">
        <f t="shared" si="2"/>
      </c>
      <c r="O71" s="43"/>
    </row>
    <row r="72" spans="1:15" ht="16.5" thickBot="1">
      <c r="A72" s="38"/>
      <c r="B72" s="40"/>
      <c r="C72" s="40"/>
      <c r="D72" s="40"/>
      <c r="E72" s="40"/>
      <c r="F72" s="40"/>
      <c r="G72" s="40"/>
      <c r="H72" s="40"/>
      <c r="I72" s="93" t="s">
        <v>45</v>
      </c>
      <c r="J72" s="94"/>
      <c r="K72" s="95">
        <f>IF(ISBLANK(D67),"",SUM(K67:K71))</f>
      </c>
      <c r="L72" s="96">
        <f>IF(ISBLANK(E67),"",SUM(L67:L71))</f>
      </c>
      <c r="M72" s="97">
        <f>IF(ISBLANK(F67),"",SUM(M67:M71))</f>
        <v>3</v>
      </c>
      <c r="N72" s="98">
        <f>IF(ISBLANK(F67),"",SUM(N67:N71))</f>
        <v>1</v>
      </c>
      <c r="O72" s="43"/>
    </row>
    <row r="73" spans="1:15" ht="15">
      <c r="A73" s="38"/>
      <c r="B73" s="39" t="s">
        <v>46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51"/>
    </row>
    <row r="74" spans="1:15" ht="15">
      <c r="A74" s="38"/>
      <c r="B74" s="99" t="s">
        <v>47</v>
      </c>
      <c r="C74" s="99"/>
      <c r="D74" s="99" t="s">
        <v>49</v>
      </c>
      <c r="E74" s="100"/>
      <c r="F74" s="99"/>
      <c r="G74" s="99" t="s">
        <v>48</v>
      </c>
      <c r="H74" s="100"/>
      <c r="I74" s="99"/>
      <c r="J74" s="3" t="s">
        <v>50</v>
      </c>
      <c r="K74" s="1"/>
      <c r="L74" s="40"/>
      <c r="M74" s="40"/>
      <c r="N74" s="40"/>
      <c r="O74" s="51"/>
    </row>
    <row r="75" spans="1:15" ht="18.75" thickBot="1">
      <c r="A75" s="38"/>
      <c r="B75" s="40"/>
      <c r="C75" s="40"/>
      <c r="D75" s="40"/>
      <c r="E75" s="40"/>
      <c r="F75" s="40"/>
      <c r="G75" s="40"/>
      <c r="H75" s="40"/>
      <c r="I75" s="40"/>
      <c r="J75" s="168" t="str">
        <f>IF(M72=3,C59,IF(N72=3,G59,""))</f>
        <v>PT-2000 2</v>
      </c>
      <c r="K75" s="168"/>
      <c r="L75" s="168"/>
      <c r="M75" s="168"/>
      <c r="N75" s="184"/>
      <c r="O75" s="43"/>
    </row>
    <row r="76" spans="1:15" ht="18">
      <c r="A76" s="101"/>
      <c r="B76" s="102"/>
      <c r="C76" s="102"/>
      <c r="D76" s="102"/>
      <c r="E76" s="102"/>
      <c r="F76" s="102"/>
      <c r="G76" s="102"/>
      <c r="H76" s="102"/>
      <c r="I76" s="102"/>
      <c r="J76" s="103"/>
      <c r="K76" s="103"/>
      <c r="L76" s="103"/>
      <c r="M76" s="103"/>
      <c r="N76" s="103"/>
      <c r="O76" s="8"/>
    </row>
    <row r="77" ht="15">
      <c r="B77" s="104" t="s">
        <v>51</v>
      </c>
    </row>
    <row r="79" spans="1:15" ht="15.75">
      <c r="A79" s="32"/>
      <c r="B79" s="33"/>
      <c r="C79" s="34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6"/>
    </row>
    <row r="80" spans="1:15" ht="15.75">
      <c r="A80" s="38"/>
      <c r="B80" s="1"/>
      <c r="C80" s="39" t="s">
        <v>12</v>
      </c>
      <c r="D80" s="40"/>
      <c r="E80" s="40"/>
      <c r="F80" s="1"/>
      <c r="G80" s="41" t="s">
        <v>13</v>
      </c>
      <c r="H80" s="42"/>
      <c r="I80" s="171" t="s">
        <v>14</v>
      </c>
      <c r="J80" s="171"/>
      <c r="K80" s="171"/>
      <c r="L80" s="171"/>
      <c r="M80" s="171"/>
      <c r="N80" s="172"/>
      <c r="O80" s="43"/>
    </row>
    <row r="81" spans="1:15" ht="20.25">
      <c r="A81" s="38"/>
      <c r="B81" s="44"/>
      <c r="C81" s="45" t="s">
        <v>16</v>
      </c>
      <c r="D81" s="40"/>
      <c r="E81" s="40"/>
      <c r="F81" s="1"/>
      <c r="G81" s="41" t="s">
        <v>17</v>
      </c>
      <c r="H81" s="42"/>
      <c r="I81" s="171" t="s">
        <v>7</v>
      </c>
      <c r="J81" s="171"/>
      <c r="K81" s="171"/>
      <c r="L81" s="171"/>
      <c r="M81" s="171"/>
      <c r="N81" s="172"/>
      <c r="O81" s="43"/>
    </row>
    <row r="82" spans="1:15" ht="15">
      <c r="A82" s="38"/>
      <c r="B82" s="40"/>
      <c r="C82" s="47" t="s">
        <v>18</v>
      </c>
      <c r="D82" s="40"/>
      <c r="E82" s="40"/>
      <c r="F82" s="40"/>
      <c r="G82" s="41" t="s">
        <v>19</v>
      </c>
      <c r="H82" s="48"/>
      <c r="I82" s="171" t="s">
        <v>246</v>
      </c>
      <c r="J82" s="171"/>
      <c r="K82" s="171"/>
      <c r="L82" s="171"/>
      <c r="M82" s="171"/>
      <c r="N82" s="172"/>
      <c r="O82" s="43"/>
    </row>
    <row r="83" spans="1:15" ht="15.75">
      <c r="A83" s="38"/>
      <c r="B83" s="40"/>
      <c r="C83" s="40"/>
      <c r="D83" s="40"/>
      <c r="E83" s="40"/>
      <c r="F83" s="40"/>
      <c r="G83" s="41" t="s">
        <v>20</v>
      </c>
      <c r="H83" s="42"/>
      <c r="I83" s="173">
        <v>43778</v>
      </c>
      <c r="J83" s="173"/>
      <c r="K83" s="173"/>
      <c r="L83" s="49" t="s">
        <v>21</v>
      </c>
      <c r="M83" s="175">
        <v>0.3958333333333333</v>
      </c>
      <c r="N83" s="188"/>
      <c r="O83" s="43"/>
    </row>
    <row r="84" spans="1:15" ht="15">
      <c r="A84" s="38"/>
      <c r="B84" s="1"/>
      <c r="C84" s="50" t="s">
        <v>22</v>
      </c>
      <c r="D84" s="40"/>
      <c r="E84" s="40"/>
      <c r="F84" s="40"/>
      <c r="G84" s="50" t="s">
        <v>22</v>
      </c>
      <c r="H84" s="40"/>
      <c r="I84" s="40"/>
      <c r="J84" s="40"/>
      <c r="K84" s="40"/>
      <c r="L84" s="40"/>
      <c r="M84" s="40"/>
      <c r="N84" s="40"/>
      <c r="O84" s="51"/>
    </row>
    <row r="85" spans="1:15" ht="15.75">
      <c r="A85" s="43"/>
      <c r="B85" s="52" t="s">
        <v>23</v>
      </c>
      <c r="C85" s="176" t="s">
        <v>1</v>
      </c>
      <c r="D85" s="185"/>
      <c r="E85" s="53"/>
      <c r="F85" s="54" t="s">
        <v>24</v>
      </c>
      <c r="G85" s="176" t="s">
        <v>8</v>
      </c>
      <c r="H85" s="186"/>
      <c r="I85" s="186"/>
      <c r="J85" s="186"/>
      <c r="K85" s="186"/>
      <c r="L85" s="186"/>
      <c r="M85" s="186"/>
      <c r="N85" s="187"/>
      <c r="O85" s="43"/>
    </row>
    <row r="86" spans="1:15" ht="15">
      <c r="A86" s="43"/>
      <c r="B86" s="55" t="s">
        <v>25</v>
      </c>
      <c r="C86" s="162" t="s">
        <v>76</v>
      </c>
      <c r="D86" s="180"/>
      <c r="E86" s="56"/>
      <c r="F86" s="57" t="s">
        <v>26</v>
      </c>
      <c r="G86" s="162" t="s">
        <v>113</v>
      </c>
      <c r="H86" s="181"/>
      <c r="I86" s="181"/>
      <c r="J86" s="181"/>
      <c r="K86" s="181"/>
      <c r="L86" s="181"/>
      <c r="M86" s="181"/>
      <c r="N86" s="182"/>
      <c r="O86" s="43"/>
    </row>
    <row r="87" spans="1:15" ht="15">
      <c r="A87" s="43"/>
      <c r="B87" s="58" t="s">
        <v>27</v>
      </c>
      <c r="C87" s="162" t="s">
        <v>116</v>
      </c>
      <c r="D87" s="180"/>
      <c r="E87" s="56"/>
      <c r="F87" s="59" t="s">
        <v>28</v>
      </c>
      <c r="G87" s="162" t="s">
        <v>73</v>
      </c>
      <c r="H87" s="181"/>
      <c r="I87" s="181"/>
      <c r="J87" s="181"/>
      <c r="K87" s="181"/>
      <c r="L87" s="181"/>
      <c r="M87" s="181"/>
      <c r="N87" s="182"/>
      <c r="O87" s="43"/>
    </row>
    <row r="88" spans="1:15" ht="15">
      <c r="A88" s="38"/>
      <c r="B88" s="60" t="s">
        <v>29</v>
      </c>
      <c r="C88" s="61"/>
      <c r="D88" s="62"/>
      <c r="E88" s="63"/>
      <c r="F88" s="60" t="s">
        <v>29</v>
      </c>
      <c r="G88" s="64"/>
      <c r="H88" s="64"/>
      <c r="I88" s="64"/>
      <c r="J88" s="64"/>
      <c r="K88" s="64"/>
      <c r="L88" s="64"/>
      <c r="M88" s="64"/>
      <c r="N88" s="64"/>
      <c r="O88" s="51"/>
    </row>
    <row r="89" spans="1:15" ht="15">
      <c r="A89" s="43"/>
      <c r="B89" s="55"/>
      <c r="C89" s="162" t="s">
        <v>76</v>
      </c>
      <c r="D89" s="180"/>
      <c r="E89" s="56"/>
      <c r="F89" s="57"/>
      <c r="G89" s="162" t="s">
        <v>113</v>
      </c>
      <c r="H89" s="181"/>
      <c r="I89" s="181"/>
      <c r="J89" s="181"/>
      <c r="K89" s="181"/>
      <c r="L89" s="181"/>
      <c r="M89" s="181"/>
      <c r="N89" s="182"/>
      <c r="O89" s="43"/>
    </row>
    <row r="90" spans="1:15" ht="15">
      <c r="A90" s="43"/>
      <c r="B90" s="65"/>
      <c r="C90" s="162" t="s">
        <v>116</v>
      </c>
      <c r="D90" s="180"/>
      <c r="E90" s="56"/>
      <c r="F90" s="66"/>
      <c r="G90" s="162" t="s">
        <v>73</v>
      </c>
      <c r="H90" s="181"/>
      <c r="I90" s="181"/>
      <c r="J90" s="181"/>
      <c r="K90" s="181"/>
      <c r="L90" s="181"/>
      <c r="M90" s="181"/>
      <c r="N90" s="182"/>
      <c r="O90" s="43"/>
    </row>
    <row r="91" spans="1:15" ht="15.75">
      <c r="A91" s="38"/>
      <c r="B91" s="40"/>
      <c r="C91" s="40"/>
      <c r="D91" s="40"/>
      <c r="E91" s="40"/>
      <c r="F91" s="67" t="s">
        <v>30</v>
      </c>
      <c r="G91" s="50"/>
      <c r="H91" s="50"/>
      <c r="I91" s="50"/>
      <c r="J91" s="40"/>
      <c r="K91" s="40"/>
      <c r="L91" s="40"/>
      <c r="M91" s="68"/>
      <c r="N91" s="1"/>
      <c r="O91" s="51"/>
    </row>
    <row r="92" spans="1:15" ht="15">
      <c r="A92" s="38"/>
      <c r="B92" s="69" t="s">
        <v>31</v>
      </c>
      <c r="C92" s="40"/>
      <c r="D92" s="40"/>
      <c r="E92" s="40"/>
      <c r="F92" s="70" t="s">
        <v>32</v>
      </c>
      <c r="G92" s="70" t="s">
        <v>33</v>
      </c>
      <c r="H92" s="70" t="s">
        <v>34</v>
      </c>
      <c r="I92" s="70" t="s">
        <v>35</v>
      </c>
      <c r="J92" s="70" t="s">
        <v>36</v>
      </c>
      <c r="K92" s="166" t="s">
        <v>37</v>
      </c>
      <c r="L92" s="183"/>
      <c r="M92" s="71" t="s">
        <v>38</v>
      </c>
      <c r="N92" s="72" t="s">
        <v>39</v>
      </c>
      <c r="O92" s="43"/>
    </row>
    <row r="93" spans="1:15" ht="15">
      <c r="A93" s="43"/>
      <c r="B93" s="73" t="s">
        <v>40</v>
      </c>
      <c r="C93" s="74" t="str">
        <f>IF(C86&gt;"",C86&amp;" - "&amp;G86,"")</f>
        <v>Von Heiroth, Paul - Kettunen Heikki</v>
      </c>
      <c r="D93" s="75"/>
      <c r="E93" s="76"/>
      <c r="F93" s="78">
        <v>5</v>
      </c>
      <c r="G93" s="78">
        <v>2</v>
      </c>
      <c r="H93" s="78">
        <v>8</v>
      </c>
      <c r="I93" s="78"/>
      <c r="J93" s="78"/>
      <c r="K93" s="79">
        <f>IF(ISBLANK(F93),"",COUNTIF(F93:J93,"&gt;=0"))</f>
        <v>3</v>
      </c>
      <c r="L93" s="80">
        <f>IF(ISBLANK(F93),"",(IF(LEFT(F93,1)="-",1,0)+IF(LEFT(G93,1)="-",1,0)+IF(LEFT(H93,1)="-",1,0)+IF(LEFT(I93,1)="-",1,0)+IF(LEFT(J93,1)="-",1,0)))</f>
        <v>0</v>
      </c>
      <c r="M93" s="81">
        <f aca="true" t="shared" si="3" ref="M93:N97">IF(K93=3,1,"")</f>
        <v>1</v>
      </c>
      <c r="N93" s="82">
        <f t="shared" si="3"/>
      </c>
      <c r="O93" s="43"/>
    </row>
    <row r="94" spans="1:15" ht="15">
      <c r="A94" s="43"/>
      <c r="B94" s="73" t="s">
        <v>41</v>
      </c>
      <c r="C94" s="75" t="str">
        <f>IF(C87&gt;"",C87&amp;" - "&amp;G87,"")</f>
        <v>Hallbäck, Thomas - Saapunki Ari</v>
      </c>
      <c r="D94" s="74"/>
      <c r="E94" s="76"/>
      <c r="F94" s="83">
        <v>11</v>
      </c>
      <c r="G94" s="78">
        <v>8</v>
      </c>
      <c r="H94" s="78">
        <v>8</v>
      </c>
      <c r="I94" s="78"/>
      <c r="J94" s="78"/>
      <c r="K94" s="79">
        <f>IF(ISBLANK(F94),"",COUNTIF(F94:J94,"&gt;=0"))</f>
        <v>3</v>
      </c>
      <c r="L94" s="80">
        <f>IF(ISBLANK(F94),"",(IF(LEFT(F94,1)="-",1,0)+IF(LEFT(G94,1)="-",1,0)+IF(LEFT(H94,1)="-",1,0)+IF(LEFT(I94,1)="-",1,0)+IF(LEFT(J94,1)="-",1,0)))</f>
        <v>0</v>
      </c>
      <c r="M94" s="81">
        <f t="shared" si="3"/>
        <v>1</v>
      </c>
      <c r="N94" s="82">
        <f t="shared" si="3"/>
      </c>
      <c r="O94" s="43"/>
    </row>
    <row r="95" spans="1:15" ht="15">
      <c r="A95" s="43"/>
      <c r="B95" s="84" t="s">
        <v>42</v>
      </c>
      <c r="C95" s="85" t="str">
        <f>IF(C89&gt;"",C89&amp;" / "&amp;C90,"")</f>
        <v>Von Heiroth, Paul / Hallbäck, Thomas</v>
      </c>
      <c r="D95" s="86" t="str">
        <f>IF(G89&gt;"",G89&amp;" / "&amp;G90,"")</f>
        <v>Kettunen Heikki / Saapunki Ari</v>
      </c>
      <c r="E95" s="87"/>
      <c r="F95" s="88">
        <v>8</v>
      </c>
      <c r="G95" s="105">
        <v>8</v>
      </c>
      <c r="H95" s="90">
        <v>5</v>
      </c>
      <c r="I95" s="90"/>
      <c r="J95" s="90"/>
      <c r="K95" s="79">
        <f>IF(ISBLANK(F95),"",COUNTIF(F95:J95,"&gt;=0"))</f>
        <v>3</v>
      </c>
      <c r="L95" s="80">
        <f>IF(ISBLANK(F95),"",(IF(LEFT(F95,1)="-",1,0)+IF(LEFT(G95,1)="-",1,0)+IF(LEFT(H95,1)="-",1,0)+IF(LEFT(I95,1)="-",1,0)+IF(LEFT(J95,1)="-",1,0)))</f>
        <v>0</v>
      </c>
      <c r="M95" s="81">
        <f t="shared" si="3"/>
        <v>1</v>
      </c>
      <c r="N95" s="82">
        <f t="shared" si="3"/>
      </c>
      <c r="O95" s="43"/>
    </row>
    <row r="96" spans="1:15" ht="15">
      <c r="A96" s="43"/>
      <c r="B96" s="73" t="s">
        <v>43</v>
      </c>
      <c r="C96" s="75" t="str">
        <f>IF(C86&gt;"",C86&amp;" - "&amp;G87,"")</f>
        <v>Von Heiroth, Paul - Saapunki Ari</v>
      </c>
      <c r="D96" s="74"/>
      <c r="E96" s="76"/>
      <c r="F96" s="91"/>
      <c r="G96" s="78"/>
      <c r="H96" s="78"/>
      <c r="I96" s="78"/>
      <c r="J96" s="77"/>
      <c r="K96" s="79">
        <f>IF(ISBLANK(F96),"",COUNTIF(F96:J96,"&gt;=0"))</f>
      </c>
      <c r="L96" s="80">
        <f>IF(ISBLANK(F96),"",(IF(LEFT(F96,1)="-",1,0)+IF(LEFT(G96,1)="-",1,0)+IF(LEFT(H96,1)="-",1,0)+IF(LEFT(I96,1)="-",1,0)+IF(LEFT(J96,1)="-",1,0)))</f>
      </c>
      <c r="M96" s="81">
        <f t="shared" si="3"/>
      </c>
      <c r="N96" s="82">
        <f t="shared" si="3"/>
      </c>
      <c r="O96" s="43"/>
    </row>
    <row r="97" spans="1:15" ht="15.75" thickBot="1">
      <c r="A97" s="43"/>
      <c r="B97" s="73" t="s">
        <v>44</v>
      </c>
      <c r="C97" s="75" t="str">
        <f>IF(C87&gt;"",C87&amp;" - "&amp;G86,"")</f>
        <v>Hallbäck, Thomas - Kettunen Heikki</v>
      </c>
      <c r="D97" s="74"/>
      <c r="E97" s="76"/>
      <c r="F97" s="77"/>
      <c r="G97" s="78"/>
      <c r="H97" s="77"/>
      <c r="I97" s="78"/>
      <c r="J97" s="78"/>
      <c r="K97" s="79">
        <f>IF(ISBLANK(F97),"",COUNTIF(F97:J97,"&gt;=0"))</f>
      </c>
      <c r="L97" s="92">
        <f>IF(ISBLANK(F97),"",(IF(LEFT(F97,1)="-",1,0)+IF(LEFT(G97,1)="-",1,0)+IF(LEFT(H97,1)="-",1,0)+IF(LEFT(I97,1)="-",1,0)+IF(LEFT(J97,1)="-",1,0)))</f>
      </c>
      <c r="M97" s="81">
        <f t="shared" si="3"/>
      </c>
      <c r="N97" s="82">
        <f t="shared" si="3"/>
      </c>
      <c r="O97" s="43"/>
    </row>
    <row r="98" spans="1:15" ht="16.5" thickBot="1">
      <c r="A98" s="38"/>
      <c r="B98" s="40"/>
      <c r="C98" s="40"/>
      <c r="D98" s="40"/>
      <c r="E98" s="40"/>
      <c r="F98" s="40"/>
      <c r="G98" s="40"/>
      <c r="H98" s="40"/>
      <c r="I98" s="93" t="s">
        <v>45</v>
      </c>
      <c r="J98" s="94"/>
      <c r="K98" s="95">
        <f>IF(ISBLANK(D93),"",SUM(K93:K97))</f>
      </c>
      <c r="L98" s="96">
        <f>IF(ISBLANK(E93),"",SUM(L93:L97))</f>
      </c>
      <c r="M98" s="97">
        <f>IF(ISBLANK(F93),"",SUM(M93:M97))</f>
        <v>3</v>
      </c>
      <c r="N98" s="98">
        <f>IF(ISBLANK(F93),"",SUM(N93:N97))</f>
        <v>0</v>
      </c>
      <c r="O98" s="43"/>
    </row>
    <row r="99" spans="1:15" ht="15">
      <c r="A99" s="38"/>
      <c r="B99" s="39" t="s">
        <v>46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51"/>
    </row>
    <row r="100" spans="1:15" ht="15">
      <c r="A100" s="38"/>
      <c r="B100" s="99" t="s">
        <v>47</v>
      </c>
      <c r="C100" s="99"/>
      <c r="D100" s="99" t="s">
        <v>49</v>
      </c>
      <c r="E100" s="100"/>
      <c r="F100" s="99"/>
      <c r="G100" s="99" t="s">
        <v>48</v>
      </c>
      <c r="H100" s="100"/>
      <c r="I100" s="99"/>
      <c r="J100" s="3" t="s">
        <v>50</v>
      </c>
      <c r="K100" s="1"/>
      <c r="L100" s="40"/>
      <c r="M100" s="40"/>
      <c r="N100" s="40"/>
      <c r="O100" s="51"/>
    </row>
    <row r="101" spans="1:15" ht="18.75" thickBot="1">
      <c r="A101" s="38"/>
      <c r="B101" s="40"/>
      <c r="C101" s="40"/>
      <c r="D101" s="40"/>
      <c r="E101" s="40"/>
      <c r="F101" s="40"/>
      <c r="G101" s="40"/>
      <c r="H101" s="40"/>
      <c r="I101" s="40"/>
      <c r="J101" s="168" t="str">
        <f>IF(M98=3,C85,IF(N98=3,G85,""))</f>
        <v>MBF</v>
      </c>
      <c r="K101" s="168"/>
      <c r="L101" s="168"/>
      <c r="M101" s="168"/>
      <c r="N101" s="184"/>
      <c r="O101" s="43"/>
    </row>
    <row r="102" spans="1:15" ht="18">
      <c r="A102" s="101"/>
      <c r="B102" s="102"/>
      <c r="C102" s="102"/>
      <c r="D102" s="102"/>
      <c r="E102" s="102"/>
      <c r="F102" s="102"/>
      <c r="G102" s="102"/>
      <c r="H102" s="102"/>
      <c r="I102" s="102"/>
      <c r="J102" s="103"/>
      <c r="K102" s="103"/>
      <c r="L102" s="103"/>
      <c r="M102" s="103"/>
      <c r="N102" s="103"/>
      <c r="O102" s="8"/>
    </row>
    <row r="103" ht="15">
      <c r="B103" s="104" t="s">
        <v>51</v>
      </c>
    </row>
    <row r="105" spans="1:15" ht="15.75">
      <c r="A105" s="32"/>
      <c r="B105" s="33"/>
      <c r="C105" s="34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6"/>
    </row>
    <row r="106" spans="1:15" ht="15.75">
      <c r="A106" s="38"/>
      <c r="B106" s="1"/>
      <c r="C106" s="39" t="s">
        <v>12</v>
      </c>
      <c r="D106" s="40"/>
      <c r="E106" s="40"/>
      <c r="F106" s="1"/>
      <c r="G106" s="41" t="s">
        <v>13</v>
      </c>
      <c r="H106" s="42"/>
      <c r="I106" s="171" t="s">
        <v>14</v>
      </c>
      <c r="J106" s="171"/>
      <c r="K106" s="171"/>
      <c r="L106" s="171"/>
      <c r="M106" s="171"/>
      <c r="N106" s="172"/>
      <c r="O106" s="43"/>
    </row>
    <row r="107" spans="1:15" ht="20.25">
      <c r="A107" s="38"/>
      <c r="B107" s="44"/>
      <c r="C107" s="45" t="s">
        <v>16</v>
      </c>
      <c r="D107" s="40"/>
      <c r="E107" s="40"/>
      <c r="F107" s="1"/>
      <c r="G107" s="41" t="s">
        <v>17</v>
      </c>
      <c r="H107" s="42"/>
      <c r="I107" s="171" t="s">
        <v>7</v>
      </c>
      <c r="J107" s="171"/>
      <c r="K107" s="171"/>
      <c r="L107" s="171"/>
      <c r="M107" s="171"/>
      <c r="N107" s="172"/>
      <c r="O107" s="43"/>
    </row>
    <row r="108" spans="1:15" ht="15">
      <c r="A108" s="38"/>
      <c r="B108" s="40"/>
      <c r="C108" s="47" t="s">
        <v>18</v>
      </c>
      <c r="D108" s="40"/>
      <c r="E108" s="40"/>
      <c r="F108" s="40"/>
      <c r="G108" s="41" t="s">
        <v>19</v>
      </c>
      <c r="H108" s="48"/>
      <c r="I108" s="171" t="s">
        <v>246</v>
      </c>
      <c r="J108" s="171"/>
      <c r="K108" s="171"/>
      <c r="L108" s="171"/>
      <c r="M108" s="171"/>
      <c r="N108" s="172"/>
      <c r="O108" s="43"/>
    </row>
    <row r="109" spans="1:15" ht="15.75">
      <c r="A109" s="38"/>
      <c r="B109" s="40"/>
      <c r="C109" s="40"/>
      <c r="D109" s="40"/>
      <c r="E109" s="40"/>
      <c r="F109" s="40"/>
      <c r="G109" s="41" t="s">
        <v>20</v>
      </c>
      <c r="H109" s="42"/>
      <c r="I109" s="173">
        <v>43778</v>
      </c>
      <c r="J109" s="173"/>
      <c r="K109" s="173"/>
      <c r="L109" s="49" t="s">
        <v>21</v>
      </c>
      <c r="M109" s="175">
        <v>0.3958333333333333</v>
      </c>
      <c r="N109" s="188"/>
      <c r="O109" s="43"/>
    </row>
    <row r="110" spans="1:15" ht="15">
      <c r="A110" s="38"/>
      <c r="B110" s="1"/>
      <c r="C110" s="50" t="s">
        <v>22</v>
      </c>
      <c r="D110" s="40"/>
      <c r="E110" s="40"/>
      <c r="F110" s="40"/>
      <c r="G110" s="50" t="s">
        <v>22</v>
      </c>
      <c r="H110" s="40"/>
      <c r="I110" s="40"/>
      <c r="J110" s="40"/>
      <c r="K110" s="40"/>
      <c r="L110" s="40"/>
      <c r="M110" s="40"/>
      <c r="N110" s="40"/>
      <c r="O110" s="51"/>
    </row>
    <row r="111" spans="1:15" ht="15.75">
      <c r="A111" s="43"/>
      <c r="B111" s="52" t="s">
        <v>23</v>
      </c>
      <c r="C111" s="176" t="s">
        <v>55</v>
      </c>
      <c r="D111" s="185"/>
      <c r="E111" s="53"/>
      <c r="F111" s="54" t="s">
        <v>24</v>
      </c>
      <c r="G111" s="176" t="s">
        <v>54</v>
      </c>
      <c r="H111" s="186"/>
      <c r="I111" s="186"/>
      <c r="J111" s="186"/>
      <c r="K111" s="186"/>
      <c r="L111" s="186"/>
      <c r="M111" s="186"/>
      <c r="N111" s="187"/>
      <c r="O111" s="43"/>
    </row>
    <row r="112" spans="1:15" ht="15">
      <c r="A112" s="43"/>
      <c r="B112" s="55" t="s">
        <v>25</v>
      </c>
      <c r="C112" s="162" t="s">
        <v>172</v>
      </c>
      <c r="D112" s="180"/>
      <c r="E112" s="56"/>
      <c r="F112" s="57" t="s">
        <v>26</v>
      </c>
      <c r="G112" s="162" t="s">
        <v>117</v>
      </c>
      <c r="H112" s="181"/>
      <c r="I112" s="181"/>
      <c r="J112" s="181"/>
      <c r="K112" s="181"/>
      <c r="L112" s="181"/>
      <c r="M112" s="181"/>
      <c r="N112" s="182"/>
      <c r="O112" s="43"/>
    </row>
    <row r="113" spans="1:15" ht="15">
      <c r="A113" s="43"/>
      <c r="B113" s="58" t="s">
        <v>27</v>
      </c>
      <c r="C113" s="162" t="s">
        <v>173</v>
      </c>
      <c r="D113" s="180"/>
      <c r="E113" s="56"/>
      <c r="F113" s="59" t="s">
        <v>28</v>
      </c>
      <c r="G113" s="162" t="s">
        <v>77</v>
      </c>
      <c r="H113" s="181"/>
      <c r="I113" s="181"/>
      <c r="J113" s="181"/>
      <c r="K113" s="181"/>
      <c r="L113" s="181"/>
      <c r="M113" s="181"/>
      <c r="N113" s="182"/>
      <c r="O113" s="43"/>
    </row>
    <row r="114" spans="1:15" ht="15">
      <c r="A114" s="38"/>
      <c r="B114" s="60" t="s">
        <v>29</v>
      </c>
      <c r="C114" s="61"/>
      <c r="D114" s="62"/>
      <c r="E114" s="63"/>
      <c r="F114" s="60" t="s">
        <v>29</v>
      </c>
      <c r="G114" s="64"/>
      <c r="H114" s="64"/>
      <c r="I114" s="64"/>
      <c r="J114" s="64"/>
      <c r="K114" s="64"/>
      <c r="L114" s="64"/>
      <c r="M114" s="64"/>
      <c r="N114" s="64"/>
      <c r="O114" s="51"/>
    </row>
    <row r="115" spans="1:15" ht="15">
      <c r="A115" s="43"/>
      <c r="B115" s="55"/>
      <c r="C115" s="162" t="s">
        <v>172</v>
      </c>
      <c r="D115" s="180"/>
      <c r="E115" s="56"/>
      <c r="F115" s="57"/>
      <c r="G115" s="162" t="s">
        <v>117</v>
      </c>
      <c r="H115" s="181"/>
      <c r="I115" s="181"/>
      <c r="J115" s="181"/>
      <c r="K115" s="181"/>
      <c r="L115" s="181"/>
      <c r="M115" s="181"/>
      <c r="N115" s="182"/>
      <c r="O115" s="43"/>
    </row>
    <row r="116" spans="1:15" ht="15">
      <c r="A116" s="43"/>
      <c r="B116" s="65"/>
      <c r="C116" s="162" t="s">
        <v>173</v>
      </c>
      <c r="D116" s="180"/>
      <c r="E116" s="56"/>
      <c r="F116" s="66"/>
      <c r="G116" s="162" t="s">
        <v>77</v>
      </c>
      <c r="H116" s="181"/>
      <c r="I116" s="181"/>
      <c r="J116" s="181"/>
      <c r="K116" s="181"/>
      <c r="L116" s="181"/>
      <c r="M116" s="181"/>
      <c r="N116" s="182"/>
      <c r="O116" s="43"/>
    </row>
    <row r="117" spans="1:15" ht="15.75">
      <c r="A117" s="38"/>
      <c r="B117" s="40"/>
      <c r="C117" s="40"/>
      <c r="D117" s="40"/>
      <c r="E117" s="40"/>
      <c r="F117" s="67" t="s">
        <v>30</v>
      </c>
      <c r="G117" s="50"/>
      <c r="H117" s="50"/>
      <c r="I117" s="50"/>
      <c r="J117" s="40"/>
      <c r="K117" s="40"/>
      <c r="L117" s="40"/>
      <c r="M117" s="68"/>
      <c r="N117" s="1"/>
      <c r="O117" s="51"/>
    </row>
    <row r="118" spans="1:15" ht="15">
      <c r="A118" s="38"/>
      <c r="B118" s="69" t="s">
        <v>31</v>
      </c>
      <c r="C118" s="40"/>
      <c r="D118" s="40"/>
      <c r="E118" s="40"/>
      <c r="F118" s="70" t="s">
        <v>32</v>
      </c>
      <c r="G118" s="70" t="s">
        <v>33</v>
      </c>
      <c r="H118" s="70" t="s">
        <v>34</v>
      </c>
      <c r="I118" s="70" t="s">
        <v>35</v>
      </c>
      <c r="J118" s="70" t="s">
        <v>36</v>
      </c>
      <c r="K118" s="166" t="s">
        <v>37</v>
      </c>
      <c r="L118" s="183"/>
      <c r="M118" s="71" t="s">
        <v>38</v>
      </c>
      <c r="N118" s="72" t="s">
        <v>39</v>
      </c>
      <c r="O118" s="43"/>
    </row>
    <row r="119" spans="1:15" ht="15">
      <c r="A119" s="43"/>
      <c r="B119" s="73" t="s">
        <v>40</v>
      </c>
      <c r="C119" s="74" t="str">
        <f>IF(C112&gt;"",C112&amp;" - "&amp;G112,"")</f>
        <v>Penttilä, Tomi - Yan, Zhuoping</v>
      </c>
      <c r="D119" s="75"/>
      <c r="E119" s="76"/>
      <c r="F119" s="78">
        <v>5</v>
      </c>
      <c r="G119" s="78">
        <v>9</v>
      </c>
      <c r="H119" s="78">
        <v>11</v>
      </c>
      <c r="I119" s="78"/>
      <c r="J119" s="78"/>
      <c r="K119" s="79">
        <f>IF(ISBLANK(F119),"",COUNTIF(F119:J119,"&gt;=0"))</f>
        <v>3</v>
      </c>
      <c r="L119" s="80">
        <f>IF(ISBLANK(F119),"",(IF(LEFT(F119,1)="-",1,0)+IF(LEFT(G119,1)="-",1,0)+IF(LEFT(H119,1)="-",1,0)+IF(LEFT(I119,1)="-",1,0)+IF(LEFT(J119,1)="-",1,0)))</f>
        <v>0</v>
      </c>
      <c r="M119" s="81">
        <f aca="true" t="shared" si="4" ref="M119:N123">IF(K119=3,1,"")</f>
        <v>1</v>
      </c>
      <c r="N119" s="82">
        <f t="shared" si="4"/>
      </c>
      <c r="O119" s="43"/>
    </row>
    <row r="120" spans="1:15" ht="15">
      <c r="A120" s="43"/>
      <c r="B120" s="73" t="s">
        <v>41</v>
      </c>
      <c r="C120" s="75" t="str">
        <f>IF(C113&gt;"",C113&amp;" - "&amp;G113,"")</f>
        <v>Långström, Stefan - Cong, Xisheng</v>
      </c>
      <c r="D120" s="74"/>
      <c r="E120" s="76"/>
      <c r="F120" s="83">
        <v>9</v>
      </c>
      <c r="G120" s="78">
        <v>-9</v>
      </c>
      <c r="H120" s="78">
        <v>-9</v>
      </c>
      <c r="I120" s="78">
        <v>-9</v>
      </c>
      <c r="J120" s="78"/>
      <c r="K120" s="79">
        <f>IF(ISBLANK(F120),"",COUNTIF(F120:J120,"&gt;=0"))</f>
        <v>1</v>
      </c>
      <c r="L120" s="80">
        <f>IF(ISBLANK(F120),"",(IF(LEFT(F120,1)="-",1,0)+IF(LEFT(G120,1)="-",1,0)+IF(LEFT(H120,1)="-",1,0)+IF(LEFT(I120,1)="-",1,0)+IF(LEFT(J120,1)="-",1,0)))</f>
        <v>3</v>
      </c>
      <c r="M120" s="81">
        <f t="shared" si="4"/>
      </c>
      <c r="N120" s="82">
        <f t="shared" si="4"/>
        <v>1</v>
      </c>
      <c r="O120" s="43"/>
    </row>
    <row r="121" spans="1:15" ht="15">
      <c r="A121" s="43"/>
      <c r="B121" s="84" t="s">
        <v>42</v>
      </c>
      <c r="C121" s="85" t="str">
        <f>IF(C115&gt;"",C115&amp;" / "&amp;C116,"")</f>
        <v>Penttilä, Tomi / Långström, Stefan</v>
      </c>
      <c r="D121" s="86" t="str">
        <f>IF(G115&gt;"",G115&amp;" / "&amp;G116,"")</f>
        <v>Yan, Zhuoping / Cong, Xisheng</v>
      </c>
      <c r="E121" s="87"/>
      <c r="F121" s="88">
        <v>9</v>
      </c>
      <c r="G121" s="105">
        <v>-6</v>
      </c>
      <c r="H121" s="90">
        <v>9</v>
      </c>
      <c r="I121" s="90">
        <v>11</v>
      </c>
      <c r="J121" s="90"/>
      <c r="K121" s="79">
        <f>IF(ISBLANK(F121),"",COUNTIF(F121:J121,"&gt;=0"))</f>
        <v>3</v>
      </c>
      <c r="L121" s="80">
        <f>IF(ISBLANK(F121),"",(IF(LEFT(F121,1)="-",1,0)+IF(LEFT(G121,1)="-",1,0)+IF(LEFT(H121,1)="-",1,0)+IF(LEFT(I121,1)="-",1,0)+IF(LEFT(J121,1)="-",1,0)))</f>
        <v>1</v>
      </c>
      <c r="M121" s="81">
        <f t="shared" si="4"/>
        <v>1</v>
      </c>
      <c r="N121" s="82">
        <f t="shared" si="4"/>
      </c>
      <c r="O121" s="43"/>
    </row>
    <row r="122" spans="1:15" ht="15">
      <c r="A122" s="43"/>
      <c r="B122" s="73" t="s">
        <v>43</v>
      </c>
      <c r="C122" s="75" t="str">
        <f>IF(C112&gt;"",C112&amp;" - "&amp;G113,"")</f>
        <v>Penttilä, Tomi - Cong, Xisheng</v>
      </c>
      <c r="D122" s="74"/>
      <c r="E122" s="76"/>
      <c r="F122" s="91">
        <v>5</v>
      </c>
      <c r="G122" s="78">
        <v>-9</v>
      </c>
      <c r="H122" s="78">
        <v>11</v>
      </c>
      <c r="I122" s="78">
        <v>-7</v>
      </c>
      <c r="J122" s="77">
        <v>-8</v>
      </c>
      <c r="K122" s="79">
        <f>IF(ISBLANK(F122),"",COUNTIF(F122:J122,"&gt;=0"))</f>
        <v>2</v>
      </c>
      <c r="L122" s="80">
        <f>IF(ISBLANK(F122),"",(IF(LEFT(F122,1)="-",1,0)+IF(LEFT(G122,1)="-",1,0)+IF(LEFT(H122,1)="-",1,0)+IF(LEFT(I122,1)="-",1,0)+IF(LEFT(J122,1)="-",1,0)))</f>
        <v>3</v>
      </c>
      <c r="M122" s="81">
        <f t="shared" si="4"/>
      </c>
      <c r="N122" s="82">
        <f t="shared" si="4"/>
        <v>1</v>
      </c>
      <c r="O122" s="43"/>
    </row>
    <row r="123" spans="1:15" ht="15.75" thickBot="1">
      <c r="A123" s="43"/>
      <c r="B123" s="73" t="s">
        <v>44</v>
      </c>
      <c r="C123" s="75" t="str">
        <f>IF(C113&gt;"",C113&amp;" - "&amp;G112,"")</f>
        <v>Långström, Stefan - Yan, Zhuoping</v>
      </c>
      <c r="D123" s="74"/>
      <c r="E123" s="76"/>
      <c r="F123" s="77">
        <v>6</v>
      </c>
      <c r="G123" s="78">
        <v>-5</v>
      </c>
      <c r="H123" s="77">
        <v>7</v>
      </c>
      <c r="I123" s="78">
        <v>-7</v>
      </c>
      <c r="J123" s="78">
        <v>11</v>
      </c>
      <c r="K123" s="79">
        <f>IF(ISBLANK(F123),"",COUNTIF(F123:J123,"&gt;=0"))</f>
        <v>3</v>
      </c>
      <c r="L123" s="92">
        <f>IF(ISBLANK(F123),"",(IF(LEFT(F123,1)="-",1,0)+IF(LEFT(G123,1)="-",1,0)+IF(LEFT(H123,1)="-",1,0)+IF(LEFT(I123,1)="-",1,0)+IF(LEFT(J123,1)="-",1,0)))</f>
        <v>2</v>
      </c>
      <c r="M123" s="81">
        <f t="shared" si="4"/>
        <v>1</v>
      </c>
      <c r="N123" s="82">
        <f t="shared" si="4"/>
      </c>
      <c r="O123" s="43"/>
    </row>
    <row r="124" spans="1:15" ht="16.5" thickBot="1">
      <c r="A124" s="38"/>
      <c r="B124" s="40"/>
      <c r="C124" s="40"/>
      <c r="D124" s="40"/>
      <c r="E124" s="40"/>
      <c r="F124" s="40"/>
      <c r="G124" s="40"/>
      <c r="H124" s="40"/>
      <c r="I124" s="93" t="s">
        <v>45</v>
      </c>
      <c r="J124" s="94"/>
      <c r="K124" s="95">
        <f>IF(ISBLANK(D119),"",SUM(K119:K123))</f>
      </c>
      <c r="L124" s="96">
        <f>IF(ISBLANK(E119),"",SUM(L119:L123))</f>
      </c>
      <c r="M124" s="97">
        <f>IF(ISBLANK(F119),"",SUM(M119:M123))</f>
        <v>3</v>
      </c>
      <c r="N124" s="98">
        <f>IF(ISBLANK(F119),"",SUM(N119:N123))</f>
        <v>2</v>
      </c>
      <c r="O124" s="43"/>
    </row>
    <row r="125" spans="1:15" ht="15">
      <c r="A125" s="38"/>
      <c r="B125" s="39" t="s">
        <v>46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51"/>
    </row>
    <row r="126" spans="1:15" ht="15">
      <c r="A126" s="38"/>
      <c r="B126" s="99" t="s">
        <v>47</v>
      </c>
      <c r="C126" s="99"/>
      <c r="D126" s="99" t="s">
        <v>49</v>
      </c>
      <c r="E126" s="100"/>
      <c r="F126" s="99"/>
      <c r="G126" s="99" t="s">
        <v>48</v>
      </c>
      <c r="H126" s="100"/>
      <c r="I126" s="99"/>
      <c r="J126" s="3" t="s">
        <v>50</v>
      </c>
      <c r="K126" s="1"/>
      <c r="L126" s="40"/>
      <c r="M126" s="40"/>
      <c r="N126" s="40"/>
      <c r="O126" s="51"/>
    </row>
    <row r="127" spans="1:15" ht="18.75" thickBot="1">
      <c r="A127" s="38"/>
      <c r="B127" s="40"/>
      <c r="C127" s="40"/>
      <c r="D127" s="40"/>
      <c r="E127" s="40"/>
      <c r="F127" s="40"/>
      <c r="G127" s="40"/>
      <c r="H127" s="40"/>
      <c r="I127" s="40"/>
      <c r="J127" s="168" t="str">
        <f>IF(M124=3,C111,IF(N124=3,G111,""))</f>
        <v>HIK</v>
      </c>
      <c r="K127" s="168"/>
      <c r="L127" s="168"/>
      <c r="M127" s="168"/>
      <c r="N127" s="184"/>
      <c r="O127" s="43"/>
    </row>
    <row r="128" spans="1:15" ht="18">
      <c r="A128" s="101"/>
      <c r="B128" s="102"/>
      <c r="C128" s="102"/>
      <c r="D128" s="102"/>
      <c r="E128" s="102"/>
      <c r="F128" s="102"/>
      <c r="G128" s="102"/>
      <c r="H128" s="102"/>
      <c r="I128" s="102"/>
      <c r="J128" s="103"/>
      <c r="K128" s="103"/>
      <c r="L128" s="103"/>
      <c r="M128" s="103"/>
      <c r="N128" s="103"/>
      <c r="O128" s="8"/>
    </row>
    <row r="129" ht="15">
      <c r="B129" s="104" t="s">
        <v>51</v>
      </c>
    </row>
    <row r="131" spans="1:15" ht="15.75">
      <c r="A131" s="32"/>
      <c r="B131" s="33"/>
      <c r="C131" s="34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6"/>
    </row>
    <row r="132" spans="1:15" ht="15.75">
      <c r="A132" s="38"/>
      <c r="B132" s="1"/>
      <c r="C132" s="39" t="s">
        <v>12</v>
      </c>
      <c r="D132" s="40"/>
      <c r="E132" s="40"/>
      <c r="F132" s="1"/>
      <c r="G132" s="41" t="s">
        <v>13</v>
      </c>
      <c r="H132" s="42"/>
      <c r="I132" s="171" t="s">
        <v>14</v>
      </c>
      <c r="J132" s="171"/>
      <c r="K132" s="171"/>
      <c r="L132" s="171"/>
      <c r="M132" s="171"/>
      <c r="N132" s="172"/>
      <c r="O132" s="43"/>
    </row>
    <row r="133" spans="1:15" ht="20.25">
      <c r="A133" s="38"/>
      <c r="B133" s="44"/>
      <c r="C133" s="45" t="s">
        <v>16</v>
      </c>
      <c r="D133" s="40"/>
      <c r="E133" s="40"/>
      <c r="F133" s="1"/>
      <c r="G133" s="41" t="s">
        <v>17</v>
      </c>
      <c r="H133" s="42"/>
      <c r="I133" s="171" t="s">
        <v>7</v>
      </c>
      <c r="J133" s="171"/>
      <c r="K133" s="171"/>
      <c r="L133" s="171"/>
      <c r="M133" s="171"/>
      <c r="N133" s="172"/>
      <c r="O133" s="43"/>
    </row>
    <row r="134" spans="1:15" ht="15">
      <c r="A134" s="38"/>
      <c r="B134" s="40"/>
      <c r="C134" s="47" t="s">
        <v>18</v>
      </c>
      <c r="D134" s="40"/>
      <c r="E134" s="40"/>
      <c r="F134" s="40"/>
      <c r="G134" s="41" t="s">
        <v>19</v>
      </c>
      <c r="H134" s="48"/>
      <c r="I134" s="171" t="s">
        <v>246</v>
      </c>
      <c r="J134" s="171"/>
      <c r="K134" s="171"/>
      <c r="L134" s="171"/>
      <c r="M134" s="171"/>
      <c r="N134" s="172"/>
      <c r="O134" s="43"/>
    </row>
    <row r="135" spans="1:15" ht="15.75">
      <c r="A135" s="38"/>
      <c r="B135" s="40"/>
      <c r="C135" s="40"/>
      <c r="D135" s="40"/>
      <c r="E135" s="40"/>
      <c r="F135" s="40"/>
      <c r="G135" s="41" t="s">
        <v>20</v>
      </c>
      <c r="H135" s="42"/>
      <c r="I135" s="173">
        <v>43778</v>
      </c>
      <c r="J135" s="173"/>
      <c r="K135" s="173"/>
      <c r="L135" s="49" t="s">
        <v>21</v>
      </c>
      <c r="M135" s="175">
        <v>0.3958333333333333</v>
      </c>
      <c r="N135" s="188"/>
      <c r="O135" s="43"/>
    </row>
    <row r="136" spans="1:15" ht="15">
      <c r="A136" s="38"/>
      <c r="B136" s="1"/>
      <c r="C136" s="50" t="s">
        <v>22</v>
      </c>
      <c r="D136" s="40"/>
      <c r="E136" s="40"/>
      <c r="F136" s="40"/>
      <c r="G136" s="50" t="s">
        <v>22</v>
      </c>
      <c r="H136" s="40"/>
      <c r="I136" s="40"/>
      <c r="J136" s="40"/>
      <c r="K136" s="40"/>
      <c r="L136" s="40"/>
      <c r="M136" s="40"/>
      <c r="N136" s="40"/>
      <c r="O136" s="51"/>
    </row>
    <row r="137" spans="1:15" ht="15.75">
      <c r="A137" s="43"/>
      <c r="B137" s="52" t="s">
        <v>23</v>
      </c>
      <c r="C137" s="176" t="s">
        <v>6</v>
      </c>
      <c r="D137" s="185"/>
      <c r="E137" s="53"/>
      <c r="F137" s="54" t="s">
        <v>24</v>
      </c>
      <c r="G137" s="176" t="s">
        <v>53</v>
      </c>
      <c r="H137" s="186"/>
      <c r="I137" s="186"/>
      <c r="J137" s="186"/>
      <c r="K137" s="186"/>
      <c r="L137" s="186"/>
      <c r="M137" s="186"/>
      <c r="N137" s="187"/>
      <c r="O137" s="43"/>
    </row>
    <row r="138" spans="1:15" ht="15">
      <c r="A138" s="43"/>
      <c r="B138" s="55" t="s">
        <v>25</v>
      </c>
      <c r="C138" s="162" t="s">
        <v>78</v>
      </c>
      <c r="D138" s="180"/>
      <c r="E138" s="56"/>
      <c r="F138" s="57" t="s">
        <v>26</v>
      </c>
      <c r="G138" s="162" t="s">
        <v>174</v>
      </c>
      <c r="H138" s="181"/>
      <c r="I138" s="181"/>
      <c r="J138" s="181"/>
      <c r="K138" s="181"/>
      <c r="L138" s="181"/>
      <c r="M138" s="181"/>
      <c r="N138" s="182"/>
      <c r="O138" s="43"/>
    </row>
    <row r="139" spans="1:15" ht="15">
      <c r="A139" s="43"/>
      <c r="B139" s="58" t="s">
        <v>27</v>
      </c>
      <c r="C139" s="162" t="s">
        <v>118</v>
      </c>
      <c r="D139" s="180"/>
      <c r="E139" s="56"/>
      <c r="F139" s="59" t="s">
        <v>28</v>
      </c>
      <c r="G139" s="162" t="s">
        <v>175</v>
      </c>
      <c r="H139" s="181"/>
      <c r="I139" s="181"/>
      <c r="J139" s="181"/>
      <c r="K139" s="181"/>
      <c r="L139" s="181"/>
      <c r="M139" s="181"/>
      <c r="N139" s="182"/>
      <c r="O139" s="43"/>
    </row>
    <row r="140" spans="1:15" ht="15">
      <c r="A140" s="38"/>
      <c r="B140" s="60" t="s">
        <v>29</v>
      </c>
      <c r="C140" s="61"/>
      <c r="D140" s="62"/>
      <c r="E140" s="63"/>
      <c r="F140" s="60" t="s">
        <v>29</v>
      </c>
      <c r="G140" s="64"/>
      <c r="H140" s="64"/>
      <c r="I140" s="64"/>
      <c r="J140" s="64"/>
      <c r="K140" s="64"/>
      <c r="L140" s="64"/>
      <c r="M140" s="64"/>
      <c r="N140" s="64"/>
      <c r="O140" s="51"/>
    </row>
    <row r="141" spans="1:15" ht="15">
      <c r="A141" s="43"/>
      <c r="B141" s="55"/>
      <c r="C141" s="162" t="s">
        <v>78</v>
      </c>
      <c r="D141" s="180"/>
      <c r="E141" s="56"/>
      <c r="F141" s="57"/>
      <c r="G141" s="162" t="s">
        <v>174</v>
      </c>
      <c r="H141" s="181"/>
      <c r="I141" s="181"/>
      <c r="J141" s="181"/>
      <c r="K141" s="181"/>
      <c r="L141" s="181"/>
      <c r="M141" s="181"/>
      <c r="N141" s="182"/>
      <c r="O141" s="43"/>
    </row>
    <row r="142" spans="1:15" ht="15">
      <c r="A142" s="43"/>
      <c r="B142" s="65"/>
      <c r="C142" s="162" t="s">
        <v>118</v>
      </c>
      <c r="D142" s="180"/>
      <c r="E142" s="56"/>
      <c r="F142" s="66"/>
      <c r="G142" s="162" t="s">
        <v>175</v>
      </c>
      <c r="H142" s="181"/>
      <c r="I142" s="181"/>
      <c r="J142" s="181"/>
      <c r="K142" s="181"/>
      <c r="L142" s="181"/>
      <c r="M142" s="181"/>
      <c r="N142" s="182"/>
      <c r="O142" s="43"/>
    </row>
    <row r="143" spans="1:15" ht="15.75">
      <c r="A143" s="38"/>
      <c r="B143" s="40"/>
      <c r="C143" s="40"/>
      <c r="D143" s="40"/>
      <c r="E143" s="40"/>
      <c r="F143" s="67" t="s">
        <v>30</v>
      </c>
      <c r="G143" s="50"/>
      <c r="H143" s="50"/>
      <c r="I143" s="50"/>
      <c r="J143" s="40"/>
      <c r="K143" s="40"/>
      <c r="L143" s="40"/>
      <c r="M143" s="68"/>
      <c r="N143" s="1"/>
      <c r="O143" s="51"/>
    </row>
    <row r="144" spans="1:15" ht="15">
      <c r="A144" s="38"/>
      <c r="B144" s="69" t="s">
        <v>31</v>
      </c>
      <c r="C144" s="40"/>
      <c r="D144" s="40"/>
      <c r="E144" s="40"/>
      <c r="F144" s="70" t="s">
        <v>32</v>
      </c>
      <c r="G144" s="70" t="s">
        <v>33</v>
      </c>
      <c r="H144" s="70" t="s">
        <v>34</v>
      </c>
      <c r="I144" s="70" t="s">
        <v>35</v>
      </c>
      <c r="J144" s="70" t="s">
        <v>36</v>
      </c>
      <c r="K144" s="166" t="s">
        <v>37</v>
      </c>
      <c r="L144" s="183"/>
      <c r="M144" s="71" t="s">
        <v>38</v>
      </c>
      <c r="N144" s="72" t="s">
        <v>39</v>
      </c>
      <c r="O144" s="43"/>
    </row>
    <row r="145" spans="1:15" ht="15">
      <c r="A145" s="43"/>
      <c r="B145" s="73" t="s">
        <v>40</v>
      </c>
      <c r="C145" s="74" t="str">
        <f>IF(C138&gt;"",C138&amp;" - "&amp;G138,"")</f>
        <v>Ovaska, Jukka - Muinonen, Julius</v>
      </c>
      <c r="D145" s="75"/>
      <c r="E145" s="76"/>
      <c r="F145" s="78">
        <v>5</v>
      </c>
      <c r="G145" s="78">
        <v>8</v>
      </c>
      <c r="H145" s="78">
        <v>-2</v>
      </c>
      <c r="I145" s="78">
        <v>10</v>
      </c>
      <c r="J145" s="78"/>
      <c r="K145" s="79">
        <f>IF(ISBLANK(F145),"",COUNTIF(F145:J145,"&gt;=0"))</f>
        <v>3</v>
      </c>
      <c r="L145" s="80">
        <f>IF(ISBLANK(F145),"",(IF(LEFT(F145,1)="-",1,0)+IF(LEFT(G145,1)="-",1,0)+IF(LEFT(H145,1)="-",1,0)+IF(LEFT(I145,1)="-",1,0)+IF(LEFT(J145,1)="-",1,0)))</f>
        <v>1</v>
      </c>
      <c r="M145" s="81">
        <f aca="true" t="shared" si="5" ref="M145:N149">IF(K145=3,1,"")</f>
        <v>1</v>
      </c>
      <c r="N145" s="82">
        <f t="shared" si="5"/>
      </c>
      <c r="O145" s="43"/>
    </row>
    <row r="146" spans="1:15" ht="15">
      <c r="A146" s="43"/>
      <c r="B146" s="73" t="s">
        <v>41</v>
      </c>
      <c r="C146" s="75" t="str">
        <f>IF(C139&gt;"",C139&amp;" - "&amp;G139,"")</f>
        <v>Anttila, Riku - Kivelä, Leo</v>
      </c>
      <c r="D146" s="74"/>
      <c r="E146" s="76"/>
      <c r="F146" s="83">
        <v>-8</v>
      </c>
      <c r="G146" s="78">
        <v>-10</v>
      </c>
      <c r="H146" s="78">
        <v>5</v>
      </c>
      <c r="I146" s="78">
        <v>11</v>
      </c>
      <c r="J146" s="78">
        <v>-8</v>
      </c>
      <c r="K146" s="79">
        <f>IF(ISBLANK(F146),"",COUNTIF(F146:J146,"&gt;=0"))</f>
        <v>2</v>
      </c>
      <c r="L146" s="80">
        <f>IF(ISBLANK(F146),"",(IF(LEFT(F146,1)="-",1,0)+IF(LEFT(G146,1)="-",1,0)+IF(LEFT(H146,1)="-",1,0)+IF(LEFT(I146,1)="-",1,0)+IF(LEFT(J146,1)="-",1,0)))</f>
        <v>3</v>
      </c>
      <c r="M146" s="81">
        <f t="shared" si="5"/>
      </c>
      <c r="N146" s="82">
        <f t="shared" si="5"/>
        <v>1</v>
      </c>
      <c r="O146" s="43"/>
    </row>
    <row r="147" spans="1:15" ht="15">
      <c r="A147" s="43"/>
      <c r="B147" s="84" t="s">
        <v>42</v>
      </c>
      <c r="C147" s="85" t="str">
        <f>IF(C141&gt;"",C141&amp;" / "&amp;C142,"")</f>
        <v>Ovaska, Jukka / Anttila, Riku</v>
      </c>
      <c r="D147" s="86" t="str">
        <f>IF(G141&gt;"",G141&amp;" / "&amp;G142,"")</f>
        <v>Muinonen, Julius / Kivelä, Leo</v>
      </c>
      <c r="E147" s="87"/>
      <c r="F147" s="88">
        <v>8</v>
      </c>
      <c r="G147" s="105">
        <v>9</v>
      </c>
      <c r="H147" s="90">
        <v>-3</v>
      </c>
      <c r="I147" s="90">
        <v>-6</v>
      </c>
      <c r="J147" s="90">
        <v>-6</v>
      </c>
      <c r="K147" s="79">
        <f>IF(ISBLANK(F147),"",COUNTIF(F147:J147,"&gt;=0"))</f>
        <v>2</v>
      </c>
      <c r="L147" s="80">
        <f>IF(ISBLANK(F147),"",(IF(LEFT(F147,1)="-",1,0)+IF(LEFT(G147,1)="-",1,0)+IF(LEFT(H147,1)="-",1,0)+IF(LEFT(I147,1)="-",1,0)+IF(LEFT(J147,1)="-",1,0)))</f>
        <v>3</v>
      </c>
      <c r="M147" s="81">
        <f t="shared" si="5"/>
      </c>
      <c r="N147" s="82">
        <f t="shared" si="5"/>
        <v>1</v>
      </c>
      <c r="O147" s="43"/>
    </row>
    <row r="148" spans="1:15" ht="15">
      <c r="A148" s="43"/>
      <c r="B148" s="73" t="s">
        <v>43</v>
      </c>
      <c r="C148" s="75" t="str">
        <f>IF(C138&gt;"",C138&amp;" - "&amp;G139,"")</f>
        <v>Ovaska, Jukka - Kivelä, Leo</v>
      </c>
      <c r="D148" s="74"/>
      <c r="E148" s="76"/>
      <c r="F148" s="91">
        <v>9</v>
      </c>
      <c r="G148" s="78">
        <v>-2</v>
      </c>
      <c r="H148" s="78">
        <v>8</v>
      </c>
      <c r="I148" s="78">
        <v>-3</v>
      </c>
      <c r="J148" s="77">
        <v>-10</v>
      </c>
      <c r="K148" s="79">
        <f>IF(ISBLANK(F148),"",COUNTIF(F148:J148,"&gt;=0"))</f>
        <v>2</v>
      </c>
      <c r="L148" s="80">
        <f>IF(ISBLANK(F148),"",(IF(LEFT(F148,1)="-",1,0)+IF(LEFT(G148,1)="-",1,0)+IF(LEFT(H148,1)="-",1,0)+IF(LEFT(I148,1)="-",1,0)+IF(LEFT(J148,1)="-",1,0)))</f>
        <v>3</v>
      </c>
      <c r="M148" s="81">
        <f t="shared" si="5"/>
      </c>
      <c r="N148" s="82">
        <f t="shared" si="5"/>
        <v>1</v>
      </c>
      <c r="O148" s="43"/>
    </row>
    <row r="149" spans="1:15" ht="15.75" thickBot="1">
      <c r="A149" s="43"/>
      <c r="B149" s="73" t="s">
        <v>44</v>
      </c>
      <c r="C149" s="75" t="str">
        <f>IF(C139&gt;"",C139&amp;" - "&amp;G138,"")</f>
        <v>Anttila, Riku - Muinonen, Julius</v>
      </c>
      <c r="D149" s="74"/>
      <c r="E149" s="76"/>
      <c r="F149" s="77"/>
      <c r="G149" s="78"/>
      <c r="H149" s="77"/>
      <c r="I149" s="78"/>
      <c r="J149" s="78"/>
      <c r="K149" s="79">
        <f>IF(ISBLANK(F149),"",COUNTIF(F149:J149,"&gt;=0"))</f>
      </c>
      <c r="L149" s="92">
        <f>IF(ISBLANK(F149),"",(IF(LEFT(F149,1)="-",1,0)+IF(LEFT(G149,1)="-",1,0)+IF(LEFT(H149,1)="-",1,0)+IF(LEFT(I149,1)="-",1,0)+IF(LEFT(J149,1)="-",1,0)))</f>
      </c>
      <c r="M149" s="81">
        <f t="shared" si="5"/>
      </c>
      <c r="N149" s="82">
        <f t="shared" si="5"/>
      </c>
      <c r="O149" s="43"/>
    </row>
    <row r="150" spans="1:15" ht="16.5" thickBot="1">
      <c r="A150" s="38"/>
      <c r="B150" s="40"/>
      <c r="C150" s="40"/>
      <c r="D150" s="40"/>
      <c r="E150" s="40"/>
      <c r="F150" s="40"/>
      <c r="G150" s="40"/>
      <c r="H150" s="40"/>
      <c r="I150" s="93" t="s">
        <v>45</v>
      </c>
      <c r="J150" s="94"/>
      <c r="K150" s="95">
        <f>IF(ISBLANK(D145),"",SUM(K145:K149))</f>
      </c>
      <c r="L150" s="96">
        <f>IF(ISBLANK(E145),"",SUM(L145:L149))</f>
      </c>
      <c r="M150" s="97">
        <f>IF(ISBLANK(F145),"",SUM(M145:M149))</f>
        <v>1</v>
      </c>
      <c r="N150" s="98">
        <f>IF(ISBLANK(F145),"",SUM(N145:N149))</f>
        <v>3</v>
      </c>
      <c r="O150" s="43"/>
    </row>
    <row r="151" spans="1:15" ht="15">
      <c r="A151" s="38"/>
      <c r="B151" s="39" t="s">
        <v>46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51"/>
    </row>
    <row r="152" spans="1:15" ht="15">
      <c r="A152" s="38"/>
      <c r="B152" s="99" t="s">
        <v>47</v>
      </c>
      <c r="C152" s="99"/>
      <c r="D152" s="99" t="s">
        <v>49</v>
      </c>
      <c r="E152" s="100"/>
      <c r="F152" s="99"/>
      <c r="G152" s="99" t="s">
        <v>48</v>
      </c>
      <c r="H152" s="100"/>
      <c r="I152" s="99"/>
      <c r="J152" s="3" t="s">
        <v>50</v>
      </c>
      <c r="K152" s="1"/>
      <c r="L152" s="40"/>
      <c r="M152" s="40"/>
      <c r="N152" s="40"/>
      <c r="O152" s="51"/>
    </row>
    <row r="153" spans="1:15" ht="18.75" thickBot="1">
      <c r="A153" s="38"/>
      <c r="B153" s="40"/>
      <c r="C153" s="40"/>
      <c r="D153" s="40"/>
      <c r="E153" s="40"/>
      <c r="F153" s="40"/>
      <c r="G153" s="40"/>
      <c r="H153" s="40"/>
      <c r="I153" s="40"/>
      <c r="J153" s="168" t="str">
        <f>IF(M150=3,C137,IF(N150=3,G137,""))</f>
        <v>LPTS</v>
      </c>
      <c r="K153" s="168"/>
      <c r="L153" s="168"/>
      <c r="M153" s="168"/>
      <c r="N153" s="184"/>
      <c r="O153" s="43"/>
    </row>
    <row r="154" spans="1:15" ht="18">
      <c r="A154" s="101"/>
      <c r="B154" s="102"/>
      <c r="C154" s="102"/>
      <c r="D154" s="102"/>
      <c r="E154" s="102"/>
      <c r="F154" s="102"/>
      <c r="G154" s="102"/>
      <c r="H154" s="102"/>
      <c r="I154" s="102"/>
      <c r="J154" s="103"/>
      <c r="K154" s="103"/>
      <c r="L154" s="103"/>
      <c r="M154" s="103"/>
      <c r="N154" s="103"/>
      <c r="O154" s="8"/>
    </row>
    <row r="155" ht="15">
      <c r="B155" s="104" t="s">
        <v>51</v>
      </c>
    </row>
    <row r="157" spans="1:15" ht="15.75">
      <c r="A157" s="32"/>
      <c r="B157" s="33"/>
      <c r="C157" s="34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6"/>
    </row>
    <row r="158" spans="1:15" ht="15.75">
      <c r="A158" s="38"/>
      <c r="B158" s="1"/>
      <c r="C158" s="39" t="s">
        <v>12</v>
      </c>
      <c r="D158" s="40"/>
      <c r="E158" s="40"/>
      <c r="F158" s="1"/>
      <c r="G158" s="41" t="s">
        <v>13</v>
      </c>
      <c r="H158" s="42"/>
      <c r="I158" s="171" t="s">
        <v>14</v>
      </c>
      <c r="J158" s="171"/>
      <c r="K158" s="171"/>
      <c r="L158" s="171"/>
      <c r="M158" s="171"/>
      <c r="N158" s="172"/>
      <c r="O158" s="43"/>
    </row>
    <row r="159" spans="1:15" ht="20.25">
      <c r="A159" s="38"/>
      <c r="B159" s="44"/>
      <c r="C159" s="45" t="s">
        <v>16</v>
      </c>
      <c r="D159" s="40"/>
      <c r="E159" s="40"/>
      <c r="F159" s="1"/>
      <c r="G159" s="41" t="s">
        <v>17</v>
      </c>
      <c r="H159" s="42"/>
      <c r="I159" s="171" t="s">
        <v>7</v>
      </c>
      <c r="J159" s="171"/>
      <c r="K159" s="171"/>
      <c r="L159" s="171"/>
      <c r="M159" s="171"/>
      <c r="N159" s="172"/>
      <c r="O159" s="43"/>
    </row>
    <row r="160" spans="1:15" ht="15">
      <c r="A160" s="38"/>
      <c r="B160" s="40"/>
      <c r="C160" s="47" t="s">
        <v>18</v>
      </c>
      <c r="D160" s="40"/>
      <c r="E160" s="40"/>
      <c r="F160" s="40"/>
      <c r="G160" s="41" t="s">
        <v>19</v>
      </c>
      <c r="H160" s="48"/>
      <c r="I160" s="171" t="s">
        <v>246</v>
      </c>
      <c r="J160" s="171"/>
      <c r="K160" s="171"/>
      <c r="L160" s="171"/>
      <c r="M160" s="171"/>
      <c r="N160" s="172"/>
      <c r="O160" s="43"/>
    </row>
    <row r="161" spans="1:15" ht="15.75">
      <c r="A161" s="38"/>
      <c r="B161" s="40"/>
      <c r="C161" s="40"/>
      <c r="D161" s="40"/>
      <c r="E161" s="40"/>
      <c r="F161" s="40"/>
      <c r="G161" s="41" t="s">
        <v>20</v>
      </c>
      <c r="H161" s="42"/>
      <c r="I161" s="173">
        <v>43778</v>
      </c>
      <c r="J161" s="173"/>
      <c r="K161" s="173"/>
      <c r="L161" s="49" t="s">
        <v>21</v>
      </c>
      <c r="M161" s="175">
        <v>0.3958333333333333</v>
      </c>
      <c r="N161" s="188"/>
      <c r="O161" s="43"/>
    </row>
    <row r="162" spans="1:15" ht="15">
      <c r="A162" s="38"/>
      <c r="B162" s="1"/>
      <c r="C162" s="50" t="s">
        <v>22</v>
      </c>
      <c r="D162" s="40"/>
      <c r="E162" s="40"/>
      <c r="F162" s="40"/>
      <c r="G162" s="50" t="s">
        <v>22</v>
      </c>
      <c r="H162" s="40"/>
      <c r="I162" s="40"/>
      <c r="J162" s="40"/>
      <c r="K162" s="40"/>
      <c r="L162" s="40"/>
      <c r="M162" s="40"/>
      <c r="N162" s="40"/>
      <c r="O162" s="51"/>
    </row>
    <row r="163" spans="1:15" ht="15.75">
      <c r="A163" s="43"/>
      <c r="B163" s="52" t="s">
        <v>23</v>
      </c>
      <c r="C163" s="176" t="s">
        <v>56</v>
      </c>
      <c r="D163" s="185"/>
      <c r="E163" s="53"/>
      <c r="F163" s="54" t="s">
        <v>24</v>
      </c>
      <c r="G163" s="176" t="s">
        <v>0</v>
      </c>
      <c r="H163" s="186"/>
      <c r="I163" s="186"/>
      <c r="J163" s="186"/>
      <c r="K163" s="186"/>
      <c r="L163" s="186"/>
      <c r="M163" s="186"/>
      <c r="N163" s="187"/>
      <c r="O163" s="43"/>
    </row>
    <row r="164" spans="1:15" ht="15">
      <c r="A164" s="43"/>
      <c r="B164" s="55" t="s">
        <v>25</v>
      </c>
      <c r="C164" s="162" t="s">
        <v>176</v>
      </c>
      <c r="D164" s="180"/>
      <c r="E164" s="56"/>
      <c r="F164" s="57" t="s">
        <v>26</v>
      </c>
      <c r="G164" s="162" t="s">
        <v>71</v>
      </c>
      <c r="H164" s="181"/>
      <c r="I164" s="181"/>
      <c r="J164" s="181"/>
      <c r="K164" s="181"/>
      <c r="L164" s="181"/>
      <c r="M164" s="181"/>
      <c r="N164" s="182"/>
      <c r="O164" s="43"/>
    </row>
    <row r="165" spans="1:15" ht="15">
      <c r="A165" s="43"/>
      <c r="B165" s="58" t="s">
        <v>27</v>
      </c>
      <c r="C165" s="162" t="s">
        <v>177</v>
      </c>
      <c r="D165" s="180"/>
      <c r="E165" s="56"/>
      <c r="F165" s="59" t="s">
        <v>28</v>
      </c>
      <c r="G165" s="162" t="s">
        <v>111</v>
      </c>
      <c r="H165" s="181"/>
      <c r="I165" s="181"/>
      <c r="J165" s="181"/>
      <c r="K165" s="181"/>
      <c r="L165" s="181"/>
      <c r="M165" s="181"/>
      <c r="N165" s="182"/>
      <c r="O165" s="43"/>
    </row>
    <row r="166" spans="1:15" ht="15">
      <c r="A166" s="38"/>
      <c r="B166" s="60" t="s">
        <v>29</v>
      </c>
      <c r="C166" s="61"/>
      <c r="D166" s="62"/>
      <c r="E166" s="63"/>
      <c r="F166" s="60" t="s">
        <v>29</v>
      </c>
      <c r="G166" s="64"/>
      <c r="H166" s="64"/>
      <c r="I166" s="64"/>
      <c r="J166" s="64"/>
      <c r="K166" s="64"/>
      <c r="L166" s="64"/>
      <c r="M166" s="64"/>
      <c r="N166" s="64"/>
      <c r="O166" s="51"/>
    </row>
    <row r="167" spans="1:15" ht="15">
      <c r="A167" s="43"/>
      <c r="B167" s="55"/>
      <c r="C167" s="162" t="s">
        <v>176</v>
      </c>
      <c r="D167" s="180"/>
      <c r="E167" s="56"/>
      <c r="F167" s="57"/>
      <c r="G167" s="162" t="s">
        <v>71</v>
      </c>
      <c r="H167" s="181"/>
      <c r="I167" s="181"/>
      <c r="J167" s="181"/>
      <c r="K167" s="181"/>
      <c r="L167" s="181"/>
      <c r="M167" s="181"/>
      <c r="N167" s="182"/>
      <c r="O167" s="43"/>
    </row>
    <row r="168" spans="1:15" ht="15">
      <c r="A168" s="43"/>
      <c r="B168" s="65"/>
      <c r="C168" s="162" t="s">
        <v>177</v>
      </c>
      <c r="D168" s="180"/>
      <c r="E168" s="56"/>
      <c r="F168" s="66"/>
      <c r="G168" s="162" t="s">
        <v>111</v>
      </c>
      <c r="H168" s="181"/>
      <c r="I168" s="181"/>
      <c r="J168" s="181"/>
      <c r="K168" s="181"/>
      <c r="L168" s="181"/>
      <c r="M168" s="181"/>
      <c r="N168" s="182"/>
      <c r="O168" s="43"/>
    </row>
    <row r="169" spans="1:15" ht="15.75">
      <c r="A169" s="38"/>
      <c r="B169" s="40"/>
      <c r="C169" s="40"/>
      <c r="D169" s="40"/>
      <c r="E169" s="40"/>
      <c r="F169" s="67" t="s">
        <v>30</v>
      </c>
      <c r="G169" s="50"/>
      <c r="H169" s="50"/>
      <c r="I169" s="50"/>
      <c r="J169" s="40"/>
      <c r="K169" s="40"/>
      <c r="L169" s="40"/>
      <c r="M169" s="68"/>
      <c r="N169" s="1"/>
      <c r="O169" s="51"/>
    </row>
    <row r="170" spans="1:15" ht="15">
      <c r="A170" s="38"/>
      <c r="B170" s="69" t="s">
        <v>31</v>
      </c>
      <c r="C170" s="40"/>
      <c r="D170" s="40"/>
      <c r="E170" s="40"/>
      <c r="F170" s="70" t="s">
        <v>32</v>
      </c>
      <c r="G170" s="70" t="s">
        <v>33</v>
      </c>
      <c r="H170" s="70" t="s">
        <v>34</v>
      </c>
      <c r="I170" s="70" t="s">
        <v>35</v>
      </c>
      <c r="J170" s="70" t="s">
        <v>36</v>
      </c>
      <c r="K170" s="166" t="s">
        <v>37</v>
      </c>
      <c r="L170" s="183"/>
      <c r="M170" s="71" t="s">
        <v>38</v>
      </c>
      <c r="N170" s="72" t="s">
        <v>39</v>
      </c>
      <c r="O170" s="43"/>
    </row>
    <row r="171" spans="1:15" ht="15">
      <c r="A171" s="43"/>
      <c r="B171" s="73" t="s">
        <v>40</v>
      </c>
      <c r="C171" s="74" t="str">
        <f>IF(C164&gt;"",C164&amp;" - "&amp;G164,"")</f>
        <v>Pasanen, Mika - Nuolioja, Jouko</v>
      </c>
      <c r="D171" s="75"/>
      <c r="E171" s="76"/>
      <c r="F171" s="78">
        <v>-5</v>
      </c>
      <c r="G171" s="78">
        <v>-5</v>
      </c>
      <c r="H171" s="78">
        <v>-8</v>
      </c>
      <c r="I171" s="78"/>
      <c r="J171" s="78"/>
      <c r="K171" s="79">
        <f>IF(ISBLANK(F171),"",COUNTIF(F171:J171,"&gt;=0"))</f>
        <v>0</v>
      </c>
      <c r="L171" s="80">
        <f>IF(ISBLANK(F171),"",(IF(LEFT(F171,1)="-",1,0)+IF(LEFT(G171,1)="-",1,0)+IF(LEFT(H171,1)="-",1,0)+IF(LEFT(I171,1)="-",1,0)+IF(LEFT(J171,1)="-",1,0)))</f>
        <v>3</v>
      </c>
      <c r="M171" s="81">
        <f aca="true" t="shared" si="6" ref="M171:N175">IF(K171=3,1,"")</f>
      </c>
      <c r="N171" s="82">
        <f t="shared" si="6"/>
        <v>1</v>
      </c>
      <c r="O171" s="43"/>
    </row>
    <row r="172" spans="1:15" ht="15">
      <c r="A172" s="43"/>
      <c r="B172" s="73" t="s">
        <v>41</v>
      </c>
      <c r="C172" s="75" t="str">
        <f>IF(C165&gt;"",C165&amp;" - "&amp;G165,"")</f>
        <v>Huotari, Mikko - Kurvinen, Matti</v>
      </c>
      <c r="D172" s="74"/>
      <c r="E172" s="76"/>
      <c r="F172" s="83">
        <v>-5</v>
      </c>
      <c r="G172" s="78">
        <v>-4</v>
      </c>
      <c r="H172" s="78">
        <v>-5</v>
      </c>
      <c r="I172" s="78"/>
      <c r="J172" s="78"/>
      <c r="K172" s="79">
        <f>IF(ISBLANK(F172),"",COUNTIF(F172:J172,"&gt;=0"))</f>
        <v>0</v>
      </c>
      <c r="L172" s="80">
        <f>IF(ISBLANK(F172),"",(IF(LEFT(F172,1)="-",1,0)+IF(LEFT(G172,1)="-",1,0)+IF(LEFT(H172,1)="-",1,0)+IF(LEFT(I172,1)="-",1,0)+IF(LEFT(J172,1)="-",1,0)))</f>
        <v>3</v>
      </c>
      <c r="M172" s="81">
        <f t="shared" si="6"/>
      </c>
      <c r="N172" s="82">
        <f t="shared" si="6"/>
        <v>1</v>
      </c>
      <c r="O172" s="43"/>
    </row>
    <row r="173" spans="1:15" ht="15">
      <c r="A173" s="43"/>
      <c r="B173" s="84" t="s">
        <v>42</v>
      </c>
      <c r="C173" s="85" t="str">
        <f>IF(C167&gt;"",C167&amp;" / "&amp;C168,"")</f>
        <v>Pasanen, Mika / Huotari, Mikko</v>
      </c>
      <c r="D173" s="86" t="str">
        <f>IF(G167&gt;"",G167&amp;" / "&amp;G168,"")</f>
        <v>Nuolioja, Jouko / Kurvinen, Matti</v>
      </c>
      <c r="E173" s="87"/>
      <c r="F173" s="88">
        <v>-7</v>
      </c>
      <c r="G173" s="105">
        <v>-8</v>
      </c>
      <c r="H173" s="90">
        <v>-9</v>
      </c>
      <c r="I173" s="90"/>
      <c r="J173" s="90"/>
      <c r="K173" s="79">
        <f>IF(ISBLANK(F173),"",COUNTIF(F173:J173,"&gt;=0"))</f>
        <v>0</v>
      </c>
      <c r="L173" s="80">
        <f>IF(ISBLANK(F173),"",(IF(LEFT(F173,1)="-",1,0)+IF(LEFT(G173,1)="-",1,0)+IF(LEFT(H173,1)="-",1,0)+IF(LEFT(I173,1)="-",1,0)+IF(LEFT(J173,1)="-",1,0)))</f>
        <v>3</v>
      </c>
      <c r="M173" s="81">
        <f t="shared" si="6"/>
      </c>
      <c r="N173" s="82">
        <f t="shared" si="6"/>
        <v>1</v>
      </c>
      <c r="O173" s="43"/>
    </row>
    <row r="174" spans="1:15" ht="15">
      <c r="A174" s="43"/>
      <c r="B174" s="73" t="s">
        <v>43</v>
      </c>
      <c r="C174" s="75" t="str">
        <f>IF(C164&gt;"",C164&amp;" - "&amp;G165,"")</f>
        <v>Pasanen, Mika - Kurvinen, Matti</v>
      </c>
      <c r="D174" s="74"/>
      <c r="E174" s="76"/>
      <c r="F174" s="91"/>
      <c r="G174" s="78"/>
      <c r="H174" s="78"/>
      <c r="I174" s="78"/>
      <c r="J174" s="77"/>
      <c r="K174" s="79">
        <f>IF(ISBLANK(F174),"",COUNTIF(F174:J174,"&gt;=0"))</f>
      </c>
      <c r="L174" s="80">
        <f>IF(ISBLANK(F174),"",(IF(LEFT(F174,1)="-",1,0)+IF(LEFT(G174,1)="-",1,0)+IF(LEFT(H174,1)="-",1,0)+IF(LEFT(I174,1)="-",1,0)+IF(LEFT(J174,1)="-",1,0)))</f>
      </c>
      <c r="M174" s="81">
        <f t="shared" si="6"/>
      </c>
      <c r="N174" s="82">
        <f t="shared" si="6"/>
      </c>
      <c r="O174" s="43"/>
    </row>
    <row r="175" spans="1:15" ht="15.75" thickBot="1">
      <c r="A175" s="43"/>
      <c r="B175" s="73" t="s">
        <v>44</v>
      </c>
      <c r="C175" s="75" t="str">
        <f>IF(C165&gt;"",C165&amp;" - "&amp;G164,"")</f>
        <v>Huotari, Mikko - Nuolioja, Jouko</v>
      </c>
      <c r="D175" s="74"/>
      <c r="E175" s="76"/>
      <c r="F175" s="77"/>
      <c r="G175" s="78"/>
      <c r="H175" s="77"/>
      <c r="I175" s="78"/>
      <c r="J175" s="78"/>
      <c r="K175" s="79">
        <f>IF(ISBLANK(F175),"",COUNTIF(F175:J175,"&gt;=0"))</f>
      </c>
      <c r="L175" s="92">
        <f>IF(ISBLANK(F175),"",(IF(LEFT(F175,1)="-",1,0)+IF(LEFT(G175,1)="-",1,0)+IF(LEFT(H175,1)="-",1,0)+IF(LEFT(I175,1)="-",1,0)+IF(LEFT(J175,1)="-",1,0)))</f>
      </c>
      <c r="M175" s="81">
        <f t="shared" si="6"/>
      </c>
      <c r="N175" s="82">
        <f t="shared" si="6"/>
      </c>
      <c r="O175" s="43"/>
    </row>
    <row r="176" spans="1:15" ht="16.5" thickBot="1">
      <c r="A176" s="38"/>
      <c r="B176" s="40"/>
      <c r="C176" s="40"/>
      <c r="D176" s="40"/>
      <c r="E176" s="40"/>
      <c r="F176" s="40"/>
      <c r="G176" s="40"/>
      <c r="H176" s="40"/>
      <c r="I176" s="93" t="s">
        <v>45</v>
      </c>
      <c r="J176" s="94"/>
      <c r="K176" s="95">
        <f>IF(ISBLANK(D171),"",SUM(K171:K175))</f>
      </c>
      <c r="L176" s="96">
        <f>IF(ISBLANK(E171),"",SUM(L171:L175))</f>
      </c>
      <c r="M176" s="97">
        <f>IF(ISBLANK(F171),"",SUM(M171:M175))</f>
        <v>0</v>
      </c>
      <c r="N176" s="98">
        <f>IF(ISBLANK(F171),"",SUM(N171:N175))</f>
        <v>3</v>
      </c>
      <c r="O176" s="43"/>
    </row>
    <row r="177" spans="1:15" ht="15">
      <c r="A177" s="38"/>
      <c r="B177" s="39" t="s">
        <v>46</v>
      </c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51"/>
    </row>
    <row r="178" spans="1:15" ht="15">
      <c r="A178" s="38"/>
      <c r="B178" s="99" t="s">
        <v>47</v>
      </c>
      <c r="C178" s="99"/>
      <c r="D178" s="99" t="s">
        <v>49</v>
      </c>
      <c r="E178" s="100"/>
      <c r="F178" s="99"/>
      <c r="G178" s="99" t="s">
        <v>48</v>
      </c>
      <c r="H178" s="100"/>
      <c r="I178" s="99"/>
      <c r="J178" s="3" t="s">
        <v>50</v>
      </c>
      <c r="K178" s="1"/>
      <c r="L178" s="40"/>
      <c r="M178" s="40"/>
      <c r="N178" s="40"/>
      <c r="O178" s="51"/>
    </row>
    <row r="179" spans="1:15" ht="18.75" thickBot="1">
      <c r="A179" s="38"/>
      <c r="B179" s="40"/>
      <c r="C179" s="40"/>
      <c r="D179" s="40"/>
      <c r="E179" s="40"/>
      <c r="F179" s="40"/>
      <c r="G179" s="40"/>
      <c r="H179" s="40"/>
      <c r="I179" s="40"/>
      <c r="J179" s="168" t="str">
        <f>IF(M176=3,C163,IF(N176=3,G163,""))</f>
        <v>Wega</v>
      </c>
      <c r="K179" s="168"/>
      <c r="L179" s="168"/>
      <c r="M179" s="168"/>
      <c r="N179" s="184"/>
      <c r="O179" s="43"/>
    </row>
    <row r="180" spans="1:15" ht="18">
      <c r="A180" s="101"/>
      <c r="B180" s="102"/>
      <c r="C180" s="102"/>
      <c r="D180" s="102"/>
      <c r="E180" s="102"/>
      <c r="F180" s="102"/>
      <c r="G180" s="102"/>
      <c r="H180" s="102"/>
      <c r="I180" s="102"/>
      <c r="J180" s="103"/>
      <c r="K180" s="103"/>
      <c r="L180" s="103"/>
      <c r="M180" s="103"/>
      <c r="N180" s="103"/>
      <c r="O180" s="8"/>
    </row>
    <row r="181" ht="15">
      <c r="B181" s="104" t="s">
        <v>51</v>
      </c>
    </row>
    <row r="183" spans="1:15" ht="15.75">
      <c r="A183" s="32"/>
      <c r="B183" s="33"/>
      <c r="C183" s="34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6"/>
    </row>
    <row r="184" spans="1:15" ht="15.75">
      <c r="A184" s="38"/>
      <c r="B184" s="1"/>
      <c r="C184" s="39" t="s">
        <v>12</v>
      </c>
      <c r="D184" s="40"/>
      <c r="E184" s="40"/>
      <c r="F184" s="1"/>
      <c r="G184" s="41" t="s">
        <v>13</v>
      </c>
      <c r="H184" s="42"/>
      <c r="I184" s="171" t="s">
        <v>14</v>
      </c>
      <c r="J184" s="171"/>
      <c r="K184" s="171"/>
      <c r="L184" s="171"/>
      <c r="M184" s="171"/>
      <c r="N184" s="172"/>
      <c r="O184" s="43"/>
    </row>
    <row r="185" spans="1:15" ht="20.25">
      <c r="A185" s="38"/>
      <c r="B185" s="44"/>
      <c r="C185" s="45" t="s">
        <v>16</v>
      </c>
      <c r="D185" s="40"/>
      <c r="E185" s="40"/>
      <c r="F185" s="1"/>
      <c r="G185" s="41" t="s">
        <v>17</v>
      </c>
      <c r="H185" s="42"/>
      <c r="I185" s="171" t="s">
        <v>7</v>
      </c>
      <c r="J185" s="171"/>
      <c r="K185" s="171"/>
      <c r="L185" s="171"/>
      <c r="M185" s="171"/>
      <c r="N185" s="172"/>
      <c r="O185" s="43"/>
    </row>
    <row r="186" spans="1:15" ht="15">
      <c r="A186" s="38"/>
      <c r="B186" s="40"/>
      <c r="C186" s="47" t="s">
        <v>18</v>
      </c>
      <c r="D186" s="40"/>
      <c r="E186" s="40"/>
      <c r="F186" s="40"/>
      <c r="G186" s="41" t="s">
        <v>19</v>
      </c>
      <c r="H186" s="48"/>
      <c r="I186" s="171" t="s">
        <v>246</v>
      </c>
      <c r="J186" s="171"/>
      <c r="K186" s="171"/>
      <c r="L186" s="171"/>
      <c r="M186" s="171"/>
      <c r="N186" s="172"/>
      <c r="O186" s="43"/>
    </row>
    <row r="187" spans="1:15" ht="15.75">
      <c r="A187" s="38"/>
      <c r="B187" s="40"/>
      <c r="C187" s="40"/>
      <c r="D187" s="40"/>
      <c r="E187" s="40"/>
      <c r="F187" s="40"/>
      <c r="G187" s="41" t="s">
        <v>20</v>
      </c>
      <c r="H187" s="42"/>
      <c r="I187" s="173">
        <v>43778</v>
      </c>
      <c r="J187" s="173"/>
      <c r="K187" s="173"/>
      <c r="L187" s="49" t="s">
        <v>21</v>
      </c>
      <c r="M187" s="175">
        <v>0.3958333333333333</v>
      </c>
      <c r="N187" s="188"/>
      <c r="O187" s="43"/>
    </row>
    <row r="188" spans="1:15" ht="15">
      <c r="A188" s="38"/>
      <c r="B188" s="1"/>
      <c r="C188" s="50" t="s">
        <v>22</v>
      </c>
      <c r="D188" s="40"/>
      <c r="E188" s="40"/>
      <c r="F188" s="40"/>
      <c r="G188" s="50" t="s">
        <v>22</v>
      </c>
      <c r="H188" s="40"/>
      <c r="I188" s="40"/>
      <c r="J188" s="40"/>
      <c r="K188" s="40"/>
      <c r="L188" s="40"/>
      <c r="M188" s="40"/>
      <c r="N188" s="40"/>
      <c r="O188" s="51"/>
    </row>
    <row r="189" spans="1:15" ht="15.75">
      <c r="A189" s="43"/>
      <c r="B189" s="52" t="s">
        <v>23</v>
      </c>
      <c r="C189" s="176" t="s">
        <v>1</v>
      </c>
      <c r="D189" s="185"/>
      <c r="E189" s="53"/>
      <c r="F189" s="54" t="s">
        <v>24</v>
      </c>
      <c r="G189" s="176" t="s">
        <v>55</v>
      </c>
      <c r="H189" s="186"/>
      <c r="I189" s="186"/>
      <c r="J189" s="186"/>
      <c r="K189" s="186"/>
      <c r="L189" s="186"/>
      <c r="M189" s="186"/>
      <c r="N189" s="187"/>
      <c r="O189" s="43"/>
    </row>
    <row r="190" spans="1:15" ht="15">
      <c r="A190" s="43"/>
      <c r="B190" s="55" t="s">
        <v>25</v>
      </c>
      <c r="C190" s="162" t="s">
        <v>76</v>
      </c>
      <c r="D190" s="180"/>
      <c r="E190" s="56"/>
      <c r="F190" s="57" t="s">
        <v>26</v>
      </c>
      <c r="G190" s="162" t="s">
        <v>173</v>
      </c>
      <c r="H190" s="181"/>
      <c r="I190" s="181"/>
      <c r="J190" s="181"/>
      <c r="K190" s="181"/>
      <c r="L190" s="181"/>
      <c r="M190" s="181"/>
      <c r="N190" s="182"/>
      <c r="O190" s="43"/>
    </row>
    <row r="191" spans="1:15" ht="15">
      <c r="A191" s="43"/>
      <c r="B191" s="58" t="s">
        <v>27</v>
      </c>
      <c r="C191" s="162" t="s">
        <v>116</v>
      </c>
      <c r="D191" s="180"/>
      <c r="E191" s="56"/>
      <c r="F191" s="59" t="s">
        <v>28</v>
      </c>
      <c r="G191" s="162" t="s">
        <v>172</v>
      </c>
      <c r="H191" s="181"/>
      <c r="I191" s="181"/>
      <c r="J191" s="181"/>
      <c r="K191" s="181"/>
      <c r="L191" s="181"/>
      <c r="M191" s="181"/>
      <c r="N191" s="182"/>
      <c r="O191" s="43"/>
    </row>
    <row r="192" spans="1:15" ht="15">
      <c r="A192" s="38"/>
      <c r="B192" s="60" t="s">
        <v>29</v>
      </c>
      <c r="C192" s="61"/>
      <c r="D192" s="62"/>
      <c r="E192" s="63"/>
      <c r="F192" s="60" t="s">
        <v>29</v>
      </c>
      <c r="G192" s="64"/>
      <c r="H192" s="64"/>
      <c r="I192" s="64"/>
      <c r="J192" s="64"/>
      <c r="K192" s="64"/>
      <c r="L192" s="64"/>
      <c r="M192" s="64"/>
      <c r="N192" s="64"/>
      <c r="O192" s="51"/>
    </row>
    <row r="193" spans="1:15" ht="15">
      <c r="A193" s="43"/>
      <c r="B193" s="55"/>
      <c r="C193" s="162" t="s">
        <v>76</v>
      </c>
      <c r="D193" s="180"/>
      <c r="E193" s="56"/>
      <c r="F193" s="57"/>
      <c r="G193" s="162" t="s">
        <v>173</v>
      </c>
      <c r="H193" s="181"/>
      <c r="I193" s="181"/>
      <c r="J193" s="181"/>
      <c r="K193" s="181"/>
      <c r="L193" s="181"/>
      <c r="M193" s="181"/>
      <c r="N193" s="182"/>
      <c r="O193" s="43"/>
    </row>
    <row r="194" spans="1:15" ht="15">
      <c r="A194" s="43"/>
      <c r="B194" s="65"/>
      <c r="C194" s="162" t="s">
        <v>116</v>
      </c>
      <c r="D194" s="180"/>
      <c r="E194" s="56"/>
      <c r="F194" s="66"/>
      <c r="G194" s="162" t="s">
        <v>172</v>
      </c>
      <c r="H194" s="181"/>
      <c r="I194" s="181"/>
      <c r="J194" s="181"/>
      <c r="K194" s="181"/>
      <c r="L194" s="181"/>
      <c r="M194" s="181"/>
      <c r="N194" s="182"/>
      <c r="O194" s="43"/>
    </row>
    <row r="195" spans="1:15" ht="15.75">
      <c r="A195" s="38"/>
      <c r="B195" s="40"/>
      <c r="C195" s="40"/>
      <c r="D195" s="40"/>
      <c r="E195" s="40"/>
      <c r="F195" s="67" t="s">
        <v>30</v>
      </c>
      <c r="G195" s="50"/>
      <c r="H195" s="50"/>
      <c r="I195" s="50"/>
      <c r="J195" s="40"/>
      <c r="K195" s="40"/>
      <c r="L195" s="40"/>
      <c r="M195" s="68"/>
      <c r="N195" s="1"/>
      <c r="O195" s="51"/>
    </row>
    <row r="196" spans="1:15" ht="15">
      <c r="A196" s="38"/>
      <c r="B196" s="69" t="s">
        <v>31</v>
      </c>
      <c r="C196" s="40"/>
      <c r="D196" s="40"/>
      <c r="E196" s="40"/>
      <c r="F196" s="70" t="s">
        <v>32</v>
      </c>
      <c r="G196" s="70" t="s">
        <v>33</v>
      </c>
      <c r="H196" s="70" t="s">
        <v>34</v>
      </c>
      <c r="I196" s="70" t="s">
        <v>35</v>
      </c>
      <c r="J196" s="70" t="s">
        <v>36</v>
      </c>
      <c r="K196" s="166" t="s">
        <v>37</v>
      </c>
      <c r="L196" s="183"/>
      <c r="M196" s="71" t="s">
        <v>38</v>
      </c>
      <c r="N196" s="72" t="s">
        <v>39</v>
      </c>
      <c r="O196" s="43"/>
    </row>
    <row r="197" spans="1:15" ht="15">
      <c r="A197" s="43"/>
      <c r="B197" s="73" t="s">
        <v>40</v>
      </c>
      <c r="C197" s="74" t="str">
        <f>IF(C190&gt;"",C190&amp;" - "&amp;G190,"")</f>
        <v>Von Heiroth, Paul - Långström, Stefan</v>
      </c>
      <c r="D197" s="75"/>
      <c r="E197" s="76"/>
      <c r="F197" s="78">
        <v>6</v>
      </c>
      <c r="G197" s="78">
        <v>4</v>
      </c>
      <c r="H197" s="78">
        <v>5</v>
      </c>
      <c r="I197" s="78"/>
      <c r="J197" s="78"/>
      <c r="K197" s="79">
        <f>IF(ISBLANK(F197),"",COUNTIF(F197:J197,"&gt;=0"))</f>
        <v>3</v>
      </c>
      <c r="L197" s="80">
        <f>IF(ISBLANK(F197),"",(IF(LEFT(F197,1)="-",1,0)+IF(LEFT(G197,1)="-",1,0)+IF(LEFT(H197,1)="-",1,0)+IF(LEFT(I197,1)="-",1,0)+IF(LEFT(J197,1)="-",1,0)))</f>
        <v>0</v>
      </c>
      <c r="M197" s="81">
        <f aca="true" t="shared" si="7" ref="M197:N201">IF(K197=3,1,"")</f>
        <v>1</v>
      </c>
      <c r="N197" s="82">
        <f t="shared" si="7"/>
      </c>
      <c r="O197" s="43"/>
    </row>
    <row r="198" spans="1:15" ht="15">
      <c r="A198" s="43"/>
      <c r="B198" s="73" t="s">
        <v>41</v>
      </c>
      <c r="C198" s="75" t="str">
        <f>IF(C191&gt;"",C191&amp;" - "&amp;G191,"")</f>
        <v>Hallbäck, Thomas - Penttilä, Tomi</v>
      </c>
      <c r="D198" s="74"/>
      <c r="E198" s="76"/>
      <c r="F198" s="83">
        <v>-5</v>
      </c>
      <c r="G198" s="78">
        <v>-6</v>
      </c>
      <c r="H198" s="78">
        <v>8</v>
      </c>
      <c r="I198" s="78">
        <v>-5</v>
      </c>
      <c r="J198" s="78"/>
      <c r="K198" s="79">
        <f>IF(ISBLANK(F198),"",COUNTIF(F198:J198,"&gt;=0"))</f>
        <v>1</v>
      </c>
      <c r="L198" s="80">
        <f>IF(ISBLANK(F198),"",(IF(LEFT(F198,1)="-",1,0)+IF(LEFT(G198,1)="-",1,0)+IF(LEFT(H198,1)="-",1,0)+IF(LEFT(I198,1)="-",1,0)+IF(LEFT(J198,1)="-",1,0)))</f>
        <v>3</v>
      </c>
      <c r="M198" s="81">
        <f t="shared" si="7"/>
      </c>
      <c r="N198" s="82">
        <f t="shared" si="7"/>
        <v>1</v>
      </c>
      <c r="O198" s="43"/>
    </row>
    <row r="199" spans="1:15" ht="15">
      <c r="A199" s="43"/>
      <c r="B199" s="84" t="s">
        <v>42</v>
      </c>
      <c r="C199" s="85" t="str">
        <f>IF(C193&gt;"",C193&amp;" / "&amp;C194,"")</f>
        <v>Von Heiroth, Paul / Hallbäck, Thomas</v>
      </c>
      <c r="D199" s="86" t="str">
        <f>IF(G193&gt;"",G193&amp;" / "&amp;G194,"")</f>
        <v>Långström, Stefan / Penttilä, Tomi</v>
      </c>
      <c r="E199" s="87"/>
      <c r="F199" s="88">
        <v>-10</v>
      </c>
      <c r="G199" s="105">
        <v>-9</v>
      </c>
      <c r="H199" s="90">
        <v>-9</v>
      </c>
      <c r="I199" s="90"/>
      <c r="J199" s="90"/>
      <c r="K199" s="79">
        <f>IF(ISBLANK(F199),"",COUNTIF(F199:J199,"&gt;=0"))</f>
        <v>0</v>
      </c>
      <c r="L199" s="80">
        <f>IF(ISBLANK(F199),"",(IF(LEFT(F199,1)="-",1,0)+IF(LEFT(G199,1)="-",1,0)+IF(LEFT(H199,1)="-",1,0)+IF(LEFT(I199,1)="-",1,0)+IF(LEFT(J199,1)="-",1,0)))</f>
        <v>3</v>
      </c>
      <c r="M199" s="81">
        <f t="shared" si="7"/>
      </c>
      <c r="N199" s="82">
        <f t="shared" si="7"/>
        <v>1</v>
      </c>
      <c r="O199" s="43"/>
    </row>
    <row r="200" spans="1:15" ht="15">
      <c r="A200" s="43"/>
      <c r="B200" s="73" t="s">
        <v>43</v>
      </c>
      <c r="C200" s="75" t="str">
        <f>IF(C190&gt;"",C190&amp;" - "&amp;G191,"")</f>
        <v>Von Heiroth, Paul - Penttilä, Tomi</v>
      </c>
      <c r="D200" s="74"/>
      <c r="E200" s="76"/>
      <c r="F200" s="91">
        <v>9</v>
      </c>
      <c r="G200" s="78">
        <v>7</v>
      </c>
      <c r="H200" s="78">
        <v>5</v>
      </c>
      <c r="I200" s="78"/>
      <c r="J200" s="77"/>
      <c r="K200" s="79">
        <f>IF(ISBLANK(F200),"",COUNTIF(F200:J200,"&gt;=0"))</f>
        <v>3</v>
      </c>
      <c r="L200" s="80">
        <f>IF(ISBLANK(F200),"",(IF(LEFT(F200,1)="-",1,0)+IF(LEFT(G200,1)="-",1,0)+IF(LEFT(H200,1)="-",1,0)+IF(LEFT(I200,1)="-",1,0)+IF(LEFT(J200,1)="-",1,0)))</f>
        <v>0</v>
      </c>
      <c r="M200" s="81">
        <f t="shared" si="7"/>
        <v>1</v>
      </c>
      <c r="N200" s="82">
        <f t="shared" si="7"/>
      </c>
      <c r="O200" s="43"/>
    </row>
    <row r="201" spans="1:15" ht="15.75" thickBot="1">
      <c r="A201" s="43"/>
      <c r="B201" s="73" t="s">
        <v>44</v>
      </c>
      <c r="C201" s="75" t="str">
        <f>IF(C191&gt;"",C191&amp;" - "&amp;G190,"")</f>
        <v>Hallbäck, Thomas - Långström, Stefan</v>
      </c>
      <c r="D201" s="74"/>
      <c r="E201" s="76"/>
      <c r="F201" s="77">
        <v>-8</v>
      </c>
      <c r="G201" s="78">
        <v>-10</v>
      </c>
      <c r="H201" s="77">
        <v>4</v>
      </c>
      <c r="I201" s="78">
        <v>7</v>
      </c>
      <c r="J201" s="78">
        <v>-10</v>
      </c>
      <c r="K201" s="79">
        <f>IF(ISBLANK(F201),"",COUNTIF(F201:J201,"&gt;=0"))</f>
        <v>2</v>
      </c>
      <c r="L201" s="92">
        <f>IF(ISBLANK(F201),"",(IF(LEFT(F201,1)="-",1,0)+IF(LEFT(G201,1)="-",1,0)+IF(LEFT(H201,1)="-",1,0)+IF(LEFT(I201,1)="-",1,0)+IF(LEFT(J201,1)="-",1,0)))</f>
        <v>3</v>
      </c>
      <c r="M201" s="81">
        <f t="shared" si="7"/>
      </c>
      <c r="N201" s="82">
        <f t="shared" si="7"/>
        <v>1</v>
      </c>
      <c r="O201" s="43"/>
    </row>
    <row r="202" spans="1:15" ht="16.5" thickBot="1">
      <c r="A202" s="38"/>
      <c r="B202" s="40"/>
      <c r="C202" s="40"/>
      <c r="D202" s="40"/>
      <c r="E202" s="40"/>
      <c r="F202" s="40"/>
      <c r="G202" s="40"/>
      <c r="H202" s="40"/>
      <c r="I202" s="93" t="s">
        <v>45</v>
      </c>
      <c r="J202" s="94"/>
      <c r="K202" s="95">
        <f>IF(ISBLANK(D197),"",SUM(K197:K201))</f>
      </c>
      <c r="L202" s="96">
        <f>IF(ISBLANK(E197),"",SUM(L197:L201))</f>
      </c>
      <c r="M202" s="97">
        <f>IF(ISBLANK(F197),"",SUM(M197:M201))</f>
        <v>2</v>
      </c>
      <c r="N202" s="98">
        <f>IF(ISBLANK(F197),"",SUM(N197:N201))</f>
        <v>3</v>
      </c>
      <c r="O202" s="43"/>
    </row>
    <row r="203" spans="1:15" ht="15">
      <c r="A203" s="38"/>
      <c r="B203" s="39" t="s">
        <v>46</v>
      </c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51"/>
    </row>
    <row r="204" spans="1:15" ht="15">
      <c r="A204" s="38"/>
      <c r="B204" s="99" t="s">
        <v>47</v>
      </c>
      <c r="C204" s="99"/>
      <c r="D204" s="99" t="s">
        <v>49</v>
      </c>
      <c r="E204" s="100"/>
      <c r="F204" s="99"/>
      <c r="G204" s="99" t="s">
        <v>48</v>
      </c>
      <c r="H204" s="100"/>
      <c r="I204" s="99"/>
      <c r="J204" s="3" t="s">
        <v>50</v>
      </c>
      <c r="K204" s="1"/>
      <c r="L204" s="40"/>
      <c r="M204" s="40"/>
      <c r="N204" s="40"/>
      <c r="O204" s="51"/>
    </row>
    <row r="205" spans="1:15" ht="18.75" thickBot="1">
      <c r="A205" s="38"/>
      <c r="B205" s="40"/>
      <c r="C205" s="40"/>
      <c r="D205" s="40"/>
      <c r="E205" s="40"/>
      <c r="F205" s="40"/>
      <c r="G205" s="40"/>
      <c r="H205" s="40"/>
      <c r="I205" s="40"/>
      <c r="J205" s="168" t="str">
        <f>IF(M202=3,C189,IF(N202=3,G189,""))</f>
        <v>HIK</v>
      </c>
      <c r="K205" s="168"/>
      <c r="L205" s="168"/>
      <c r="M205" s="168"/>
      <c r="N205" s="184"/>
      <c r="O205" s="43"/>
    </row>
    <row r="206" spans="1:15" ht="18">
      <c r="A206" s="101"/>
      <c r="B206" s="102"/>
      <c r="C206" s="102"/>
      <c r="D206" s="102"/>
      <c r="E206" s="102"/>
      <c r="F206" s="102"/>
      <c r="G206" s="102"/>
      <c r="H206" s="102"/>
      <c r="I206" s="102"/>
      <c r="J206" s="103"/>
      <c r="K206" s="103"/>
      <c r="L206" s="103"/>
      <c r="M206" s="103"/>
      <c r="N206" s="103"/>
      <c r="O206" s="8"/>
    </row>
    <row r="207" ht="15">
      <c r="B207" s="104" t="s">
        <v>51</v>
      </c>
    </row>
    <row r="209" spans="1:15" ht="15.75">
      <c r="A209" s="32"/>
      <c r="B209" s="33"/>
      <c r="C209" s="34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6"/>
    </row>
    <row r="210" spans="1:15" ht="15.75">
      <c r="A210" s="38"/>
      <c r="B210" s="1"/>
      <c r="C210" s="39" t="s">
        <v>12</v>
      </c>
      <c r="D210" s="40"/>
      <c r="E210" s="40"/>
      <c r="F210" s="1"/>
      <c r="G210" s="41" t="s">
        <v>13</v>
      </c>
      <c r="H210" s="42"/>
      <c r="I210" s="171" t="s">
        <v>14</v>
      </c>
      <c r="J210" s="171"/>
      <c r="K210" s="171"/>
      <c r="L210" s="171"/>
      <c r="M210" s="171"/>
      <c r="N210" s="172"/>
      <c r="O210" s="43"/>
    </row>
    <row r="211" spans="1:15" ht="20.25">
      <c r="A211" s="38"/>
      <c r="B211" s="44"/>
      <c r="C211" s="45" t="s">
        <v>16</v>
      </c>
      <c r="D211" s="40"/>
      <c r="E211" s="40"/>
      <c r="F211" s="1"/>
      <c r="G211" s="41" t="s">
        <v>17</v>
      </c>
      <c r="H211" s="42"/>
      <c r="I211" s="171" t="s">
        <v>7</v>
      </c>
      <c r="J211" s="171"/>
      <c r="K211" s="171"/>
      <c r="L211" s="171"/>
      <c r="M211" s="171"/>
      <c r="N211" s="172"/>
      <c r="O211" s="43"/>
    </row>
    <row r="212" spans="1:15" ht="15">
      <c r="A212" s="38"/>
      <c r="B212" s="40"/>
      <c r="C212" s="47" t="s">
        <v>18</v>
      </c>
      <c r="D212" s="40"/>
      <c r="E212" s="40"/>
      <c r="F212" s="40"/>
      <c r="G212" s="41" t="s">
        <v>19</v>
      </c>
      <c r="H212" s="48"/>
      <c r="I212" s="171" t="s">
        <v>246</v>
      </c>
      <c r="J212" s="171"/>
      <c r="K212" s="171"/>
      <c r="L212" s="171"/>
      <c r="M212" s="171"/>
      <c r="N212" s="172"/>
      <c r="O212" s="43"/>
    </row>
    <row r="213" spans="1:15" ht="15.75">
      <c r="A213" s="38"/>
      <c r="B213" s="40"/>
      <c r="C213" s="40"/>
      <c r="D213" s="40"/>
      <c r="E213" s="40"/>
      <c r="F213" s="40"/>
      <c r="G213" s="41" t="s">
        <v>20</v>
      </c>
      <c r="H213" s="42"/>
      <c r="I213" s="173">
        <v>43778</v>
      </c>
      <c r="J213" s="173"/>
      <c r="K213" s="173"/>
      <c r="L213" s="49" t="s">
        <v>21</v>
      </c>
      <c r="M213" s="175">
        <v>0.3958333333333333</v>
      </c>
      <c r="N213" s="188"/>
      <c r="O213" s="43"/>
    </row>
    <row r="214" spans="1:15" ht="15">
      <c r="A214" s="38"/>
      <c r="B214" s="1"/>
      <c r="C214" s="50" t="s">
        <v>22</v>
      </c>
      <c r="D214" s="40"/>
      <c r="E214" s="40"/>
      <c r="F214" s="40"/>
      <c r="G214" s="50" t="s">
        <v>22</v>
      </c>
      <c r="H214" s="40"/>
      <c r="I214" s="40"/>
      <c r="J214" s="40"/>
      <c r="K214" s="40"/>
      <c r="L214" s="40"/>
      <c r="M214" s="40"/>
      <c r="N214" s="40"/>
      <c r="O214" s="51"/>
    </row>
    <row r="215" spans="1:15" ht="15.75">
      <c r="A215" s="43"/>
      <c r="B215" s="52" t="s">
        <v>23</v>
      </c>
      <c r="C215" s="176" t="s">
        <v>53</v>
      </c>
      <c r="D215" s="185"/>
      <c r="E215" s="53"/>
      <c r="F215" s="54" t="s">
        <v>24</v>
      </c>
      <c r="G215" s="176" t="s">
        <v>0</v>
      </c>
      <c r="H215" s="186"/>
      <c r="I215" s="186"/>
      <c r="J215" s="186"/>
      <c r="K215" s="186"/>
      <c r="L215" s="186"/>
      <c r="M215" s="186"/>
      <c r="N215" s="187"/>
      <c r="O215" s="43"/>
    </row>
    <row r="216" spans="1:15" ht="15">
      <c r="A216" s="43"/>
      <c r="B216" s="55" t="s">
        <v>25</v>
      </c>
      <c r="C216" s="162" t="s">
        <v>175</v>
      </c>
      <c r="D216" s="180"/>
      <c r="E216" s="56"/>
      <c r="F216" s="57" t="s">
        <v>26</v>
      </c>
      <c r="G216" s="162" t="s">
        <v>71</v>
      </c>
      <c r="H216" s="181"/>
      <c r="I216" s="181"/>
      <c r="J216" s="181"/>
      <c r="K216" s="181"/>
      <c r="L216" s="181"/>
      <c r="M216" s="181"/>
      <c r="N216" s="182"/>
      <c r="O216" s="43"/>
    </row>
    <row r="217" spans="1:15" ht="15">
      <c r="A217" s="43"/>
      <c r="B217" s="58" t="s">
        <v>27</v>
      </c>
      <c r="C217" s="162" t="s">
        <v>174</v>
      </c>
      <c r="D217" s="180"/>
      <c r="E217" s="56"/>
      <c r="F217" s="59" t="s">
        <v>28</v>
      </c>
      <c r="G217" s="162" t="s">
        <v>111</v>
      </c>
      <c r="H217" s="181"/>
      <c r="I217" s="181"/>
      <c r="J217" s="181"/>
      <c r="K217" s="181"/>
      <c r="L217" s="181"/>
      <c r="M217" s="181"/>
      <c r="N217" s="182"/>
      <c r="O217" s="43"/>
    </row>
    <row r="218" spans="1:15" ht="15">
      <c r="A218" s="38"/>
      <c r="B218" s="60" t="s">
        <v>29</v>
      </c>
      <c r="C218" s="61"/>
      <c r="D218" s="62"/>
      <c r="E218" s="63"/>
      <c r="F218" s="60" t="s">
        <v>29</v>
      </c>
      <c r="G218" s="64"/>
      <c r="H218" s="64"/>
      <c r="I218" s="64"/>
      <c r="J218" s="64"/>
      <c r="K218" s="64"/>
      <c r="L218" s="64"/>
      <c r="M218" s="64"/>
      <c r="N218" s="64"/>
      <c r="O218" s="51"/>
    </row>
    <row r="219" spans="1:15" ht="15">
      <c r="A219" s="43"/>
      <c r="B219" s="55"/>
      <c r="C219" s="162" t="s">
        <v>175</v>
      </c>
      <c r="D219" s="180"/>
      <c r="E219" s="56"/>
      <c r="F219" s="57"/>
      <c r="G219" s="162" t="s">
        <v>71</v>
      </c>
      <c r="H219" s="181"/>
      <c r="I219" s="181"/>
      <c r="J219" s="181"/>
      <c r="K219" s="181"/>
      <c r="L219" s="181"/>
      <c r="M219" s="181"/>
      <c r="N219" s="182"/>
      <c r="O219" s="43"/>
    </row>
    <row r="220" spans="1:15" ht="15">
      <c r="A220" s="43"/>
      <c r="B220" s="65"/>
      <c r="C220" s="162" t="s">
        <v>174</v>
      </c>
      <c r="D220" s="180"/>
      <c r="E220" s="56"/>
      <c r="F220" s="66"/>
      <c r="G220" s="162" t="s">
        <v>111</v>
      </c>
      <c r="H220" s="181"/>
      <c r="I220" s="181"/>
      <c r="J220" s="181"/>
      <c r="K220" s="181"/>
      <c r="L220" s="181"/>
      <c r="M220" s="181"/>
      <c r="N220" s="182"/>
      <c r="O220" s="43"/>
    </row>
    <row r="221" spans="1:15" ht="15.75">
      <c r="A221" s="38"/>
      <c r="B221" s="40"/>
      <c r="C221" s="40"/>
      <c r="D221" s="40"/>
      <c r="E221" s="40"/>
      <c r="F221" s="67" t="s">
        <v>30</v>
      </c>
      <c r="G221" s="50"/>
      <c r="H221" s="50"/>
      <c r="I221" s="50"/>
      <c r="J221" s="40"/>
      <c r="K221" s="40"/>
      <c r="L221" s="40"/>
      <c r="M221" s="68"/>
      <c r="N221" s="1"/>
      <c r="O221" s="51"/>
    </row>
    <row r="222" spans="1:15" ht="15">
      <c r="A222" s="38"/>
      <c r="B222" s="69" t="s">
        <v>31</v>
      </c>
      <c r="C222" s="40"/>
      <c r="D222" s="40"/>
      <c r="E222" s="40"/>
      <c r="F222" s="70" t="s">
        <v>32</v>
      </c>
      <c r="G222" s="70" t="s">
        <v>33</v>
      </c>
      <c r="H222" s="70" t="s">
        <v>34</v>
      </c>
      <c r="I222" s="70" t="s">
        <v>35</v>
      </c>
      <c r="J222" s="70" t="s">
        <v>36</v>
      </c>
      <c r="K222" s="166" t="s">
        <v>37</v>
      </c>
      <c r="L222" s="183"/>
      <c r="M222" s="71" t="s">
        <v>38</v>
      </c>
      <c r="N222" s="72" t="s">
        <v>39</v>
      </c>
      <c r="O222" s="43"/>
    </row>
    <row r="223" spans="1:15" ht="15">
      <c r="A223" s="43"/>
      <c r="B223" s="73" t="s">
        <v>40</v>
      </c>
      <c r="C223" s="74" t="str">
        <f>IF(C216&gt;"",C216&amp;" - "&amp;G216,"")</f>
        <v>Kivelä, Leo - Nuolioja, Jouko</v>
      </c>
      <c r="D223" s="75"/>
      <c r="E223" s="76"/>
      <c r="F223" s="78">
        <v>7</v>
      </c>
      <c r="G223" s="78">
        <v>-10</v>
      </c>
      <c r="H223" s="78">
        <v>11</v>
      </c>
      <c r="I223" s="78">
        <v>-4</v>
      </c>
      <c r="J223" s="78">
        <v>-8</v>
      </c>
      <c r="K223" s="79">
        <f>IF(ISBLANK(F223),"",COUNTIF(F223:J223,"&gt;=0"))</f>
        <v>2</v>
      </c>
      <c r="L223" s="80">
        <f>IF(ISBLANK(F223),"",(IF(LEFT(F223,1)="-",1,0)+IF(LEFT(G223,1)="-",1,0)+IF(LEFT(H223,1)="-",1,0)+IF(LEFT(I223,1)="-",1,0)+IF(LEFT(J223,1)="-",1,0)))</f>
        <v>3</v>
      </c>
      <c r="M223" s="81">
        <f aca="true" t="shared" si="8" ref="M223:N227">IF(K223=3,1,"")</f>
      </c>
      <c r="N223" s="82">
        <f t="shared" si="8"/>
        <v>1</v>
      </c>
      <c r="O223" s="43"/>
    </row>
    <row r="224" spans="1:15" ht="15">
      <c r="A224" s="43"/>
      <c r="B224" s="73" t="s">
        <v>41</v>
      </c>
      <c r="C224" s="75" t="str">
        <f>IF(C217&gt;"",C217&amp;" - "&amp;G217,"")</f>
        <v>Muinonen, Julius - Kurvinen, Matti</v>
      </c>
      <c r="D224" s="74"/>
      <c r="E224" s="76"/>
      <c r="F224" s="83">
        <v>-3</v>
      </c>
      <c r="G224" s="78">
        <v>10</v>
      </c>
      <c r="H224" s="78">
        <v>-10</v>
      </c>
      <c r="I224" s="78">
        <v>11</v>
      </c>
      <c r="J224" s="78">
        <v>7</v>
      </c>
      <c r="K224" s="79">
        <f>IF(ISBLANK(F224),"",COUNTIF(F224:J224,"&gt;=0"))</f>
        <v>3</v>
      </c>
      <c r="L224" s="80">
        <f>IF(ISBLANK(F224),"",(IF(LEFT(F224,1)="-",1,0)+IF(LEFT(G224,1)="-",1,0)+IF(LEFT(H224,1)="-",1,0)+IF(LEFT(I224,1)="-",1,0)+IF(LEFT(J224,1)="-",1,0)))</f>
        <v>2</v>
      </c>
      <c r="M224" s="81">
        <f t="shared" si="8"/>
        <v>1</v>
      </c>
      <c r="N224" s="82">
        <f t="shared" si="8"/>
      </c>
      <c r="O224" s="43"/>
    </row>
    <row r="225" spans="1:15" ht="15">
      <c r="A225" s="43"/>
      <c r="B225" s="84" t="s">
        <v>42</v>
      </c>
      <c r="C225" s="85" t="str">
        <f>IF(C219&gt;"",C219&amp;" / "&amp;C220,"")</f>
        <v>Kivelä, Leo / Muinonen, Julius</v>
      </c>
      <c r="D225" s="86" t="str">
        <f>IF(G219&gt;"",G219&amp;" / "&amp;G220,"")</f>
        <v>Nuolioja, Jouko / Kurvinen, Matti</v>
      </c>
      <c r="E225" s="87"/>
      <c r="F225" s="88">
        <v>-4</v>
      </c>
      <c r="G225" s="105">
        <v>6</v>
      </c>
      <c r="H225" s="90">
        <v>3</v>
      </c>
      <c r="I225" s="90">
        <v>12</v>
      </c>
      <c r="J225" s="90"/>
      <c r="K225" s="79">
        <f>IF(ISBLANK(F225),"",COUNTIF(F225:J225,"&gt;=0"))</f>
        <v>3</v>
      </c>
      <c r="L225" s="80">
        <f>IF(ISBLANK(F225),"",(IF(LEFT(F225,1)="-",1,0)+IF(LEFT(G225,1)="-",1,0)+IF(LEFT(H225,1)="-",1,0)+IF(LEFT(I225,1)="-",1,0)+IF(LEFT(J225,1)="-",1,0)))</f>
        <v>1</v>
      </c>
      <c r="M225" s="81">
        <f t="shared" si="8"/>
        <v>1</v>
      </c>
      <c r="N225" s="82">
        <f t="shared" si="8"/>
      </c>
      <c r="O225" s="43"/>
    </row>
    <row r="226" spans="1:15" ht="15">
      <c r="A226" s="43"/>
      <c r="B226" s="73" t="s">
        <v>43</v>
      </c>
      <c r="C226" s="75" t="str">
        <f>IF(C216&gt;"",C216&amp;" - "&amp;G217,"")</f>
        <v>Kivelä, Leo - Kurvinen, Matti</v>
      </c>
      <c r="D226" s="74"/>
      <c r="E226" s="76"/>
      <c r="F226" s="91">
        <v>-5</v>
      </c>
      <c r="G226" s="78">
        <v>8</v>
      </c>
      <c r="H226" s="78">
        <v>-5</v>
      </c>
      <c r="I226" s="78">
        <v>10</v>
      </c>
      <c r="J226" s="77">
        <v>6</v>
      </c>
      <c r="K226" s="79">
        <f>IF(ISBLANK(F226),"",COUNTIF(F226:J226,"&gt;=0"))</f>
        <v>3</v>
      </c>
      <c r="L226" s="80">
        <f>IF(ISBLANK(F226),"",(IF(LEFT(F226,1)="-",1,0)+IF(LEFT(G226,1)="-",1,0)+IF(LEFT(H226,1)="-",1,0)+IF(LEFT(I226,1)="-",1,0)+IF(LEFT(J226,1)="-",1,0)))</f>
        <v>2</v>
      </c>
      <c r="M226" s="81">
        <f t="shared" si="8"/>
        <v>1</v>
      </c>
      <c r="N226" s="82">
        <f t="shared" si="8"/>
      </c>
      <c r="O226" s="43"/>
    </row>
    <row r="227" spans="1:15" ht="15.75" thickBot="1">
      <c r="A227" s="43"/>
      <c r="B227" s="73" t="s">
        <v>44</v>
      </c>
      <c r="C227" s="75" t="str">
        <f>IF(C217&gt;"",C217&amp;" - "&amp;G216,"")</f>
        <v>Muinonen, Julius - Nuolioja, Jouko</v>
      </c>
      <c r="D227" s="74"/>
      <c r="E227" s="76"/>
      <c r="F227" s="77"/>
      <c r="G227" s="78"/>
      <c r="H227" s="77"/>
      <c r="I227" s="78"/>
      <c r="J227" s="78"/>
      <c r="K227" s="79">
        <f>IF(ISBLANK(F227),"",COUNTIF(F227:J227,"&gt;=0"))</f>
      </c>
      <c r="L227" s="92">
        <f>IF(ISBLANK(F227),"",(IF(LEFT(F227,1)="-",1,0)+IF(LEFT(G227,1)="-",1,0)+IF(LEFT(H227,1)="-",1,0)+IF(LEFT(I227,1)="-",1,0)+IF(LEFT(J227,1)="-",1,0)))</f>
      </c>
      <c r="M227" s="81">
        <f t="shared" si="8"/>
      </c>
      <c r="N227" s="82">
        <f t="shared" si="8"/>
      </c>
      <c r="O227" s="43"/>
    </row>
    <row r="228" spans="1:15" ht="16.5" thickBot="1">
      <c r="A228" s="38"/>
      <c r="B228" s="40"/>
      <c r="C228" s="40"/>
      <c r="D228" s="40"/>
      <c r="E228" s="40"/>
      <c r="F228" s="40"/>
      <c r="G228" s="40"/>
      <c r="H228" s="40"/>
      <c r="I228" s="93" t="s">
        <v>45</v>
      </c>
      <c r="J228" s="94"/>
      <c r="K228" s="95">
        <f>IF(ISBLANK(D223),"",SUM(K223:K227))</f>
      </c>
      <c r="L228" s="96">
        <f>IF(ISBLANK(E223),"",SUM(L223:L227))</f>
      </c>
      <c r="M228" s="97">
        <f>IF(ISBLANK(F223),"",SUM(M223:M227))</f>
        <v>3</v>
      </c>
      <c r="N228" s="98">
        <f>IF(ISBLANK(F223),"",SUM(N223:N227))</f>
        <v>1</v>
      </c>
      <c r="O228" s="43"/>
    </row>
    <row r="229" spans="1:15" ht="15">
      <c r="A229" s="38"/>
      <c r="B229" s="39" t="s">
        <v>46</v>
      </c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51"/>
    </row>
    <row r="230" spans="1:15" ht="15">
      <c r="A230" s="38"/>
      <c r="B230" s="99" t="s">
        <v>47</v>
      </c>
      <c r="C230" s="99"/>
      <c r="D230" s="99" t="s">
        <v>49</v>
      </c>
      <c r="E230" s="100"/>
      <c r="F230" s="99"/>
      <c r="G230" s="99" t="s">
        <v>48</v>
      </c>
      <c r="H230" s="100"/>
      <c r="I230" s="99"/>
      <c r="J230" s="3" t="s">
        <v>50</v>
      </c>
      <c r="K230" s="1"/>
      <c r="L230" s="40"/>
      <c r="M230" s="40"/>
      <c r="N230" s="40"/>
      <c r="O230" s="51"/>
    </row>
    <row r="231" spans="1:15" ht="18.75" thickBot="1">
      <c r="A231" s="38"/>
      <c r="B231" s="40"/>
      <c r="C231" s="40"/>
      <c r="D231" s="40"/>
      <c r="E231" s="40"/>
      <c r="F231" s="40"/>
      <c r="G231" s="40"/>
      <c r="H231" s="40"/>
      <c r="I231" s="40"/>
      <c r="J231" s="168" t="str">
        <f>IF(M228=3,C215,IF(N228=3,G215,""))</f>
        <v>LPTS</v>
      </c>
      <c r="K231" s="168"/>
      <c r="L231" s="168"/>
      <c r="M231" s="168"/>
      <c r="N231" s="184"/>
      <c r="O231" s="43"/>
    </row>
    <row r="232" spans="1:15" ht="18">
      <c r="A232" s="101"/>
      <c r="B232" s="102"/>
      <c r="C232" s="102"/>
      <c r="D232" s="102"/>
      <c r="E232" s="102"/>
      <c r="F232" s="102"/>
      <c r="G232" s="102"/>
      <c r="H232" s="102"/>
      <c r="I232" s="102"/>
      <c r="J232" s="103"/>
      <c r="K232" s="103"/>
      <c r="L232" s="103"/>
      <c r="M232" s="103"/>
      <c r="N232" s="103"/>
      <c r="O232" s="8"/>
    </row>
    <row r="233" ht="15">
      <c r="B233" s="104" t="s">
        <v>51</v>
      </c>
    </row>
    <row r="235" spans="1:15" ht="15.75">
      <c r="A235" s="32"/>
      <c r="B235" s="33"/>
      <c r="C235" s="34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6"/>
    </row>
    <row r="236" spans="1:15" ht="15.75">
      <c r="A236" s="38"/>
      <c r="B236" s="1"/>
      <c r="C236" s="39" t="s">
        <v>12</v>
      </c>
      <c r="D236" s="40"/>
      <c r="E236" s="40"/>
      <c r="F236" s="1"/>
      <c r="G236" s="41" t="s">
        <v>13</v>
      </c>
      <c r="H236" s="42"/>
      <c r="I236" s="171" t="s">
        <v>14</v>
      </c>
      <c r="J236" s="171"/>
      <c r="K236" s="171"/>
      <c r="L236" s="171"/>
      <c r="M236" s="171"/>
      <c r="N236" s="172"/>
      <c r="O236" s="43"/>
    </row>
    <row r="237" spans="1:15" ht="20.25">
      <c r="A237" s="38"/>
      <c r="B237" s="44"/>
      <c r="C237" s="45" t="s">
        <v>16</v>
      </c>
      <c r="D237" s="40"/>
      <c r="E237" s="40"/>
      <c r="F237" s="1"/>
      <c r="G237" s="41" t="s">
        <v>17</v>
      </c>
      <c r="H237" s="42"/>
      <c r="I237" s="171" t="s">
        <v>7</v>
      </c>
      <c r="J237" s="171"/>
      <c r="K237" s="171"/>
      <c r="L237" s="171"/>
      <c r="M237" s="171"/>
      <c r="N237" s="172"/>
      <c r="O237" s="43"/>
    </row>
    <row r="238" spans="1:15" ht="15">
      <c r="A238" s="38"/>
      <c r="B238" s="40"/>
      <c r="C238" s="47" t="s">
        <v>18</v>
      </c>
      <c r="D238" s="40"/>
      <c r="E238" s="40"/>
      <c r="F238" s="40"/>
      <c r="G238" s="41" t="s">
        <v>19</v>
      </c>
      <c r="H238" s="48"/>
      <c r="I238" s="171" t="s">
        <v>246</v>
      </c>
      <c r="J238" s="171"/>
      <c r="K238" s="171"/>
      <c r="L238" s="171"/>
      <c r="M238" s="171"/>
      <c r="N238" s="172"/>
      <c r="O238" s="43"/>
    </row>
    <row r="239" spans="1:15" ht="15.75">
      <c r="A239" s="38"/>
      <c r="B239" s="40"/>
      <c r="C239" s="40"/>
      <c r="D239" s="40"/>
      <c r="E239" s="40"/>
      <c r="F239" s="40"/>
      <c r="G239" s="41" t="s">
        <v>20</v>
      </c>
      <c r="H239" s="42"/>
      <c r="I239" s="173">
        <v>43778</v>
      </c>
      <c r="J239" s="173"/>
      <c r="K239" s="173"/>
      <c r="L239" s="49" t="s">
        <v>21</v>
      </c>
      <c r="M239" s="175">
        <v>0.3958333333333333</v>
      </c>
      <c r="N239" s="188"/>
      <c r="O239" s="43"/>
    </row>
    <row r="240" spans="1:15" ht="15">
      <c r="A240" s="38"/>
      <c r="B240" s="1"/>
      <c r="C240" s="50" t="s">
        <v>22</v>
      </c>
      <c r="D240" s="40"/>
      <c r="E240" s="40"/>
      <c r="F240" s="40"/>
      <c r="G240" s="50" t="s">
        <v>22</v>
      </c>
      <c r="H240" s="40"/>
      <c r="I240" s="40"/>
      <c r="J240" s="40"/>
      <c r="K240" s="40"/>
      <c r="L240" s="40"/>
      <c r="M240" s="40"/>
      <c r="N240" s="40"/>
      <c r="O240" s="51"/>
    </row>
    <row r="241" spans="1:15" ht="15.75">
      <c r="A241" s="43"/>
      <c r="B241" s="52" t="s">
        <v>23</v>
      </c>
      <c r="C241" s="176" t="s">
        <v>55</v>
      </c>
      <c r="D241" s="185"/>
      <c r="E241" s="53"/>
      <c r="F241" s="54" t="s">
        <v>24</v>
      </c>
      <c r="G241" s="176" t="s">
        <v>53</v>
      </c>
      <c r="H241" s="186"/>
      <c r="I241" s="186"/>
      <c r="J241" s="186"/>
      <c r="K241" s="186"/>
      <c r="L241" s="186"/>
      <c r="M241" s="186"/>
      <c r="N241" s="187"/>
      <c r="O241" s="43"/>
    </row>
    <row r="242" spans="1:15" ht="15">
      <c r="A242" s="43"/>
      <c r="B242" s="55" t="s">
        <v>25</v>
      </c>
      <c r="C242" s="162" t="s">
        <v>172</v>
      </c>
      <c r="D242" s="180"/>
      <c r="E242" s="56"/>
      <c r="F242" s="57" t="s">
        <v>26</v>
      </c>
      <c r="G242" s="162" t="s">
        <v>174</v>
      </c>
      <c r="H242" s="181"/>
      <c r="I242" s="181"/>
      <c r="J242" s="181"/>
      <c r="K242" s="181"/>
      <c r="L242" s="181"/>
      <c r="M242" s="181"/>
      <c r="N242" s="182"/>
      <c r="O242" s="43"/>
    </row>
    <row r="243" spans="1:15" ht="15">
      <c r="A243" s="43"/>
      <c r="B243" s="58" t="s">
        <v>27</v>
      </c>
      <c r="C243" s="162" t="s">
        <v>173</v>
      </c>
      <c r="D243" s="180"/>
      <c r="E243" s="56"/>
      <c r="F243" s="59" t="s">
        <v>28</v>
      </c>
      <c r="G243" s="162" t="s">
        <v>175</v>
      </c>
      <c r="H243" s="181"/>
      <c r="I243" s="181"/>
      <c r="J243" s="181"/>
      <c r="K243" s="181"/>
      <c r="L243" s="181"/>
      <c r="M243" s="181"/>
      <c r="N243" s="182"/>
      <c r="O243" s="43"/>
    </row>
    <row r="244" spans="1:15" ht="15">
      <c r="A244" s="38"/>
      <c r="B244" s="60" t="s">
        <v>29</v>
      </c>
      <c r="C244" s="61"/>
      <c r="D244" s="62"/>
      <c r="E244" s="63"/>
      <c r="F244" s="60" t="s">
        <v>29</v>
      </c>
      <c r="G244" s="64"/>
      <c r="H244" s="64"/>
      <c r="I244" s="64"/>
      <c r="J244" s="64"/>
      <c r="K244" s="64"/>
      <c r="L244" s="64"/>
      <c r="M244" s="64"/>
      <c r="N244" s="64"/>
      <c r="O244" s="51"/>
    </row>
    <row r="245" spans="1:15" ht="15">
      <c r="A245" s="43"/>
      <c r="B245" s="55"/>
      <c r="C245" s="162" t="s">
        <v>172</v>
      </c>
      <c r="D245" s="180"/>
      <c r="E245" s="56"/>
      <c r="F245" s="57"/>
      <c r="G245" s="162" t="s">
        <v>174</v>
      </c>
      <c r="H245" s="181"/>
      <c r="I245" s="181"/>
      <c r="J245" s="181"/>
      <c r="K245" s="181"/>
      <c r="L245" s="181"/>
      <c r="M245" s="181"/>
      <c r="N245" s="182"/>
      <c r="O245" s="43"/>
    </row>
    <row r="246" spans="1:15" ht="15">
      <c r="A246" s="43"/>
      <c r="B246" s="65"/>
      <c r="C246" s="162" t="s">
        <v>173</v>
      </c>
      <c r="D246" s="180"/>
      <c r="E246" s="56"/>
      <c r="F246" s="66"/>
      <c r="G246" s="162" t="s">
        <v>175</v>
      </c>
      <c r="H246" s="181"/>
      <c r="I246" s="181"/>
      <c r="J246" s="181"/>
      <c r="K246" s="181"/>
      <c r="L246" s="181"/>
      <c r="M246" s="181"/>
      <c r="N246" s="182"/>
      <c r="O246" s="43"/>
    </row>
    <row r="247" spans="1:15" ht="15.75">
      <c r="A247" s="38"/>
      <c r="B247" s="40"/>
      <c r="C247" s="40"/>
      <c r="D247" s="40"/>
      <c r="E247" s="40"/>
      <c r="F247" s="67" t="s">
        <v>30</v>
      </c>
      <c r="G247" s="50"/>
      <c r="H247" s="50"/>
      <c r="I247" s="50"/>
      <c r="J247" s="40"/>
      <c r="K247" s="40"/>
      <c r="L247" s="40"/>
      <c r="M247" s="68"/>
      <c r="N247" s="1"/>
      <c r="O247" s="51"/>
    </row>
    <row r="248" spans="1:15" ht="15">
      <c r="A248" s="38"/>
      <c r="B248" s="69" t="s">
        <v>31</v>
      </c>
      <c r="C248" s="40"/>
      <c r="D248" s="40"/>
      <c r="E248" s="40"/>
      <c r="F248" s="70" t="s">
        <v>32</v>
      </c>
      <c r="G248" s="70" t="s">
        <v>33</v>
      </c>
      <c r="H248" s="70" t="s">
        <v>34</v>
      </c>
      <c r="I248" s="70" t="s">
        <v>35</v>
      </c>
      <c r="J248" s="70" t="s">
        <v>36</v>
      </c>
      <c r="K248" s="166" t="s">
        <v>37</v>
      </c>
      <c r="L248" s="183"/>
      <c r="M248" s="71" t="s">
        <v>38</v>
      </c>
      <c r="N248" s="72" t="s">
        <v>39</v>
      </c>
      <c r="O248" s="43"/>
    </row>
    <row r="249" spans="1:15" ht="15">
      <c r="A249" s="43"/>
      <c r="B249" s="73" t="s">
        <v>40</v>
      </c>
      <c r="C249" s="74" t="str">
        <f>IF(C242&gt;"",C242&amp;" - "&amp;G242,"")</f>
        <v>Penttilä, Tomi - Muinonen, Julius</v>
      </c>
      <c r="D249" s="75"/>
      <c r="E249" s="76"/>
      <c r="F249" s="78">
        <v>3</v>
      </c>
      <c r="G249" s="78">
        <v>10</v>
      </c>
      <c r="H249" s="78">
        <v>12</v>
      </c>
      <c r="I249" s="78"/>
      <c r="J249" s="78"/>
      <c r="K249" s="79">
        <f>IF(ISBLANK(F249),"",COUNTIF(F249:J249,"&gt;=0"))</f>
        <v>3</v>
      </c>
      <c r="L249" s="80">
        <f>IF(ISBLANK(F249),"",(IF(LEFT(F249,1)="-",1,0)+IF(LEFT(G249,1)="-",1,0)+IF(LEFT(H249,1)="-",1,0)+IF(LEFT(I249,1)="-",1,0)+IF(LEFT(J249,1)="-",1,0)))</f>
        <v>0</v>
      </c>
      <c r="M249" s="81">
        <f aca="true" t="shared" si="9" ref="M249:N253">IF(K249=3,1,"")</f>
        <v>1</v>
      </c>
      <c r="N249" s="82">
        <f t="shared" si="9"/>
      </c>
      <c r="O249" s="43"/>
    </row>
    <row r="250" spans="1:15" ht="15">
      <c r="A250" s="43"/>
      <c r="B250" s="73" t="s">
        <v>41</v>
      </c>
      <c r="C250" s="75" t="str">
        <f>IF(C243&gt;"",C243&amp;" - "&amp;G243,"")</f>
        <v>Långström, Stefan - Kivelä, Leo</v>
      </c>
      <c r="D250" s="74"/>
      <c r="E250" s="76"/>
      <c r="F250" s="83">
        <v>-2</v>
      </c>
      <c r="G250" s="78">
        <v>-9</v>
      </c>
      <c r="H250" s="78">
        <v>-5</v>
      </c>
      <c r="I250" s="78"/>
      <c r="J250" s="78"/>
      <c r="K250" s="79">
        <f>IF(ISBLANK(F250),"",COUNTIF(F250:J250,"&gt;=0"))</f>
        <v>0</v>
      </c>
      <c r="L250" s="80">
        <f>IF(ISBLANK(F250),"",(IF(LEFT(F250,1)="-",1,0)+IF(LEFT(G250,1)="-",1,0)+IF(LEFT(H250,1)="-",1,0)+IF(LEFT(I250,1)="-",1,0)+IF(LEFT(J250,1)="-",1,0)))</f>
        <v>3</v>
      </c>
      <c r="M250" s="81">
        <f t="shared" si="9"/>
      </c>
      <c r="N250" s="82">
        <f t="shared" si="9"/>
        <v>1</v>
      </c>
      <c r="O250" s="43"/>
    </row>
    <row r="251" spans="1:15" ht="15">
      <c r="A251" s="43"/>
      <c r="B251" s="84" t="s">
        <v>42</v>
      </c>
      <c r="C251" s="85" t="str">
        <f>IF(C245&gt;"",C245&amp;" / "&amp;C246,"")</f>
        <v>Penttilä, Tomi / Långström, Stefan</v>
      </c>
      <c r="D251" s="86" t="str">
        <f>IF(G245&gt;"",G245&amp;" / "&amp;G246,"")</f>
        <v>Muinonen, Julius / Kivelä, Leo</v>
      </c>
      <c r="E251" s="87"/>
      <c r="F251" s="88">
        <v>10</v>
      </c>
      <c r="G251" s="105">
        <v>-5</v>
      </c>
      <c r="H251" s="90">
        <v>8</v>
      </c>
      <c r="I251" s="90">
        <v>-9</v>
      </c>
      <c r="J251" s="90">
        <v>7</v>
      </c>
      <c r="K251" s="79">
        <f>IF(ISBLANK(F251),"",COUNTIF(F251:J251,"&gt;=0"))</f>
        <v>3</v>
      </c>
      <c r="L251" s="80">
        <f>IF(ISBLANK(F251),"",(IF(LEFT(F251,1)="-",1,0)+IF(LEFT(G251,1)="-",1,0)+IF(LEFT(H251,1)="-",1,0)+IF(LEFT(I251,1)="-",1,0)+IF(LEFT(J251,1)="-",1,0)))</f>
        <v>2</v>
      </c>
      <c r="M251" s="81">
        <f t="shared" si="9"/>
        <v>1</v>
      </c>
      <c r="N251" s="82">
        <f t="shared" si="9"/>
      </c>
      <c r="O251" s="43"/>
    </row>
    <row r="252" spans="1:15" ht="15">
      <c r="A252" s="43"/>
      <c r="B252" s="73" t="s">
        <v>43</v>
      </c>
      <c r="C252" s="75" t="str">
        <f>IF(C242&gt;"",C242&amp;" - "&amp;G243,"")</f>
        <v>Penttilä, Tomi - Kivelä, Leo</v>
      </c>
      <c r="D252" s="74"/>
      <c r="E252" s="76"/>
      <c r="F252" s="91">
        <v>-8</v>
      </c>
      <c r="G252" s="78">
        <v>10</v>
      </c>
      <c r="H252" s="78">
        <v>-8</v>
      </c>
      <c r="I252" s="78">
        <v>9</v>
      </c>
      <c r="J252" s="77">
        <v>-11</v>
      </c>
      <c r="K252" s="79">
        <f>IF(ISBLANK(F252),"",COUNTIF(F252:J252,"&gt;=0"))</f>
        <v>2</v>
      </c>
      <c r="L252" s="80">
        <f>IF(ISBLANK(F252),"",(IF(LEFT(F252,1)="-",1,0)+IF(LEFT(G252,1)="-",1,0)+IF(LEFT(H252,1)="-",1,0)+IF(LEFT(I252,1)="-",1,0)+IF(LEFT(J252,1)="-",1,0)))</f>
        <v>3</v>
      </c>
      <c r="M252" s="81">
        <f t="shared" si="9"/>
      </c>
      <c r="N252" s="82">
        <f t="shared" si="9"/>
        <v>1</v>
      </c>
      <c r="O252" s="43"/>
    </row>
    <row r="253" spans="1:15" ht="15.75" thickBot="1">
      <c r="A253" s="43"/>
      <c r="B253" s="73" t="s">
        <v>44</v>
      </c>
      <c r="C253" s="75" t="str">
        <f>IF(C243&gt;"",C243&amp;" - "&amp;G242,"")</f>
        <v>Långström, Stefan - Muinonen, Julius</v>
      </c>
      <c r="D253" s="74"/>
      <c r="E253" s="76"/>
      <c r="F253" s="77">
        <v>-6</v>
      </c>
      <c r="G253" s="78">
        <v>-10</v>
      </c>
      <c r="H253" s="77">
        <v>-8</v>
      </c>
      <c r="I253" s="78"/>
      <c r="J253" s="78"/>
      <c r="K253" s="79">
        <f>IF(ISBLANK(F253),"",COUNTIF(F253:J253,"&gt;=0"))</f>
        <v>0</v>
      </c>
      <c r="L253" s="92">
        <f>IF(ISBLANK(F253),"",(IF(LEFT(F253,1)="-",1,0)+IF(LEFT(G253,1)="-",1,0)+IF(LEFT(H253,1)="-",1,0)+IF(LEFT(I253,1)="-",1,0)+IF(LEFT(J253,1)="-",1,0)))</f>
        <v>3</v>
      </c>
      <c r="M253" s="81">
        <f t="shared" si="9"/>
      </c>
      <c r="N253" s="82">
        <f t="shared" si="9"/>
        <v>1</v>
      </c>
      <c r="O253" s="43"/>
    </row>
    <row r="254" spans="1:15" ht="16.5" thickBot="1">
      <c r="A254" s="38"/>
      <c r="B254" s="40"/>
      <c r="C254" s="40"/>
      <c r="D254" s="40"/>
      <c r="E254" s="40"/>
      <c r="F254" s="40"/>
      <c r="G254" s="40"/>
      <c r="H254" s="40"/>
      <c r="I254" s="93" t="s">
        <v>45</v>
      </c>
      <c r="J254" s="94"/>
      <c r="K254" s="95">
        <f>IF(ISBLANK(D249),"",SUM(K249:K253))</f>
      </c>
      <c r="L254" s="96">
        <f>IF(ISBLANK(E249),"",SUM(L249:L253))</f>
      </c>
      <c r="M254" s="97">
        <f>IF(ISBLANK(F249),"",SUM(M249:M253))</f>
        <v>2</v>
      </c>
      <c r="N254" s="98">
        <f>IF(ISBLANK(F249),"",SUM(N249:N253))</f>
        <v>3</v>
      </c>
      <c r="O254" s="43"/>
    </row>
    <row r="255" spans="1:15" ht="15">
      <c r="A255" s="38"/>
      <c r="B255" s="39" t="s">
        <v>46</v>
      </c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51"/>
    </row>
    <row r="256" spans="1:15" ht="15">
      <c r="A256" s="38"/>
      <c r="B256" s="99" t="s">
        <v>47</v>
      </c>
      <c r="C256" s="99"/>
      <c r="D256" s="99" t="s">
        <v>49</v>
      </c>
      <c r="E256" s="100"/>
      <c r="F256" s="99"/>
      <c r="G256" s="99" t="s">
        <v>48</v>
      </c>
      <c r="H256" s="100"/>
      <c r="I256" s="99"/>
      <c r="J256" s="3" t="s">
        <v>50</v>
      </c>
      <c r="K256" s="1"/>
      <c r="L256" s="40"/>
      <c r="M256" s="40"/>
      <c r="N256" s="40"/>
      <c r="O256" s="51"/>
    </row>
    <row r="257" spans="1:15" ht="18.75" thickBot="1">
      <c r="A257" s="38"/>
      <c r="B257" s="40"/>
      <c r="C257" s="40"/>
      <c r="D257" s="40"/>
      <c r="E257" s="40"/>
      <c r="F257" s="40"/>
      <c r="G257" s="40"/>
      <c r="H257" s="40"/>
      <c r="I257" s="40"/>
      <c r="J257" s="168" t="str">
        <f>IF(M254=3,C241,IF(N254=3,G241,""))</f>
        <v>LPTS</v>
      </c>
      <c r="K257" s="168"/>
      <c r="L257" s="168"/>
      <c r="M257" s="168"/>
      <c r="N257" s="184"/>
      <c r="O257" s="43"/>
    </row>
    <row r="258" spans="1:15" ht="18">
      <c r="A258" s="101"/>
      <c r="B258" s="102"/>
      <c r="C258" s="102"/>
      <c r="D258" s="102"/>
      <c r="E258" s="102"/>
      <c r="F258" s="102"/>
      <c r="G258" s="102"/>
      <c r="H258" s="102"/>
      <c r="I258" s="102"/>
      <c r="J258" s="103"/>
      <c r="K258" s="103"/>
      <c r="L258" s="103"/>
      <c r="M258" s="103"/>
      <c r="N258" s="103"/>
      <c r="O258" s="8"/>
    </row>
    <row r="259" ht="15">
      <c r="B259" s="104" t="s">
        <v>51</v>
      </c>
    </row>
    <row r="261" spans="1:15" ht="15.75">
      <c r="A261" s="32"/>
      <c r="B261" s="33"/>
      <c r="C261" s="34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6"/>
    </row>
    <row r="262" spans="1:15" ht="15.75">
      <c r="A262" s="38"/>
      <c r="B262" s="1"/>
      <c r="C262" s="39" t="s">
        <v>12</v>
      </c>
      <c r="D262" s="40"/>
      <c r="E262" s="40"/>
      <c r="F262" s="1"/>
      <c r="G262" s="41" t="s">
        <v>13</v>
      </c>
      <c r="H262" s="42"/>
      <c r="I262" s="171" t="s">
        <v>14</v>
      </c>
      <c r="J262" s="171"/>
      <c r="K262" s="171"/>
      <c r="L262" s="171"/>
      <c r="M262" s="171"/>
      <c r="N262" s="172"/>
      <c r="O262" s="43"/>
    </row>
    <row r="263" spans="1:15" ht="20.25">
      <c r="A263" s="38"/>
      <c r="B263" s="44"/>
      <c r="C263" s="45" t="s">
        <v>16</v>
      </c>
      <c r="D263" s="40"/>
      <c r="E263" s="40"/>
      <c r="F263" s="1"/>
      <c r="G263" s="41" t="s">
        <v>17</v>
      </c>
      <c r="H263" s="42"/>
      <c r="I263" s="171" t="s">
        <v>7</v>
      </c>
      <c r="J263" s="171"/>
      <c r="K263" s="171"/>
      <c r="L263" s="171"/>
      <c r="M263" s="171"/>
      <c r="N263" s="172"/>
      <c r="O263" s="43"/>
    </row>
    <row r="264" spans="1:15" ht="15">
      <c r="A264" s="38"/>
      <c r="B264" s="40"/>
      <c r="C264" s="47" t="s">
        <v>18</v>
      </c>
      <c r="D264" s="40"/>
      <c r="E264" s="40"/>
      <c r="F264" s="40"/>
      <c r="G264" s="41" t="s">
        <v>19</v>
      </c>
      <c r="H264" s="48"/>
      <c r="I264" s="171" t="s">
        <v>246</v>
      </c>
      <c r="J264" s="171"/>
      <c r="K264" s="171"/>
      <c r="L264" s="171"/>
      <c r="M264" s="171"/>
      <c r="N264" s="172"/>
      <c r="O264" s="43"/>
    </row>
    <row r="265" spans="1:15" ht="15.75">
      <c r="A265" s="38"/>
      <c r="B265" s="40"/>
      <c r="C265" s="40"/>
      <c r="D265" s="40"/>
      <c r="E265" s="40"/>
      <c r="F265" s="40"/>
      <c r="G265" s="41" t="s">
        <v>20</v>
      </c>
      <c r="H265" s="42"/>
      <c r="I265" s="173">
        <v>43778</v>
      </c>
      <c r="J265" s="173"/>
      <c r="K265" s="173"/>
      <c r="L265" s="49" t="s">
        <v>21</v>
      </c>
      <c r="M265" s="175">
        <v>0.3958333333333333</v>
      </c>
      <c r="N265" s="188"/>
      <c r="O265" s="43"/>
    </row>
    <row r="266" spans="1:15" ht="15">
      <c r="A266" s="38"/>
      <c r="B266" s="1"/>
      <c r="C266" s="50" t="s">
        <v>22</v>
      </c>
      <c r="D266" s="40"/>
      <c r="E266" s="40"/>
      <c r="F266" s="40"/>
      <c r="G266" s="50" t="s">
        <v>22</v>
      </c>
      <c r="H266" s="40"/>
      <c r="I266" s="40"/>
      <c r="J266" s="40"/>
      <c r="K266" s="40"/>
      <c r="L266" s="40"/>
      <c r="M266" s="40"/>
      <c r="N266" s="40"/>
      <c r="O266" s="51"/>
    </row>
    <row r="267" spans="1:15" ht="15.75">
      <c r="A267" s="43"/>
      <c r="B267" s="52" t="s">
        <v>23</v>
      </c>
      <c r="C267" s="176"/>
      <c r="D267" s="185"/>
      <c r="E267" s="53"/>
      <c r="F267" s="54" t="s">
        <v>24</v>
      </c>
      <c r="G267" s="176"/>
      <c r="H267" s="186"/>
      <c r="I267" s="186"/>
      <c r="J267" s="186"/>
      <c r="K267" s="186"/>
      <c r="L267" s="186"/>
      <c r="M267" s="186"/>
      <c r="N267" s="187"/>
      <c r="O267" s="43"/>
    </row>
    <row r="268" spans="1:15" ht="15">
      <c r="A268" s="43"/>
      <c r="B268" s="55" t="s">
        <v>25</v>
      </c>
      <c r="C268" s="162"/>
      <c r="D268" s="180"/>
      <c r="E268" s="56"/>
      <c r="F268" s="57" t="s">
        <v>26</v>
      </c>
      <c r="G268" s="162"/>
      <c r="H268" s="181"/>
      <c r="I268" s="181"/>
      <c r="J268" s="181"/>
      <c r="K268" s="181"/>
      <c r="L268" s="181"/>
      <c r="M268" s="181"/>
      <c r="N268" s="182"/>
      <c r="O268" s="43"/>
    </row>
    <row r="269" spans="1:15" ht="15">
      <c r="A269" s="43"/>
      <c r="B269" s="58" t="s">
        <v>27</v>
      </c>
      <c r="C269" s="162"/>
      <c r="D269" s="180"/>
      <c r="E269" s="56"/>
      <c r="F269" s="59" t="s">
        <v>28</v>
      </c>
      <c r="G269" s="162"/>
      <c r="H269" s="181"/>
      <c r="I269" s="181"/>
      <c r="J269" s="181"/>
      <c r="K269" s="181"/>
      <c r="L269" s="181"/>
      <c r="M269" s="181"/>
      <c r="N269" s="182"/>
      <c r="O269" s="43"/>
    </row>
    <row r="270" spans="1:15" ht="15">
      <c r="A270" s="38"/>
      <c r="B270" s="60" t="s">
        <v>29</v>
      </c>
      <c r="C270" s="61"/>
      <c r="D270" s="62"/>
      <c r="E270" s="63"/>
      <c r="F270" s="60" t="s">
        <v>29</v>
      </c>
      <c r="G270" s="64"/>
      <c r="H270" s="64"/>
      <c r="I270" s="64"/>
      <c r="J270" s="64"/>
      <c r="K270" s="64"/>
      <c r="L270" s="64"/>
      <c r="M270" s="64"/>
      <c r="N270" s="64"/>
      <c r="O270" s="51"/>
    </row>
    <row r="271" spans="1:15" ht="15">
      <c r="A271" s="43"/>
      <c r="B271" s="55"/>
      <c r="C271" s="162"/>
      <c r="D271" s="180"/>
      <c r="E271" s="56"/>
      <c r="F271" s="57"/>
      <c r="G271" s="162"/>
      <c r="H271" s="181"/>
      <c r="I271" s="181"/>
      <c r="J271" s="181"/>
      <c r="K271" s="181"/>
      <c r="L271" s="181"/>
      <c r="M271" s="181"/>
      <c r="N271" s="182"/>
      <c r="O271" s="43"/>
    </row>
    <row r="272" spans="1:15" ht="15">
      <c r="A272" s="43"/>
      <c r="B272" s="65"/>
      <c r="C272" s="162"/>
      <c r="D272" s="180"/>
      <c r="E272" s="56"/>
      <c r="F272" s="66"/>
      <c r="G272" s="162"/>
      <c r="H272" s="181"/>
      <c r="I272" s="181"/>
      <c r="J272" s="181"/>
      <c r="K272" s="181"/>
      <c r="L272" s="181"/>
      <c r="M272" s="181"/>
      <c r="N272" s="182"/>
      <c r="O272" s="43"/>
    </row>
    <row r="273" spans="1:15" ht="15.75">
      <c r="A273" s="38"/>
      <c r="B273" s="40"/>
      <c r="C273" s="40"/>
      <c r="D273" s="40"/>
      <c r="E273" s="40"/>
      <c r="F273" s="67" t="s">
        <v>30</v>
      </c>
      <c r="G273" s="50"/>
      <c r="H273" s="50"/>
      <c r="I273" s="50"/>
      <c r="J273" s="40"/>
      <c r="K273" s="40"/>
      <c r="L273" s="40"/>
      <c r="M273" s="68"/>
      <c r="N273" s="1"/>
      <c r="O273" s="51"/>
    </row>
    <row r="274" spans="1:15" ht="15">
      <c r="A274" s="38"/>
      <c r="B274" s="69" t="s">
        <v>31</v>
      </c>
      <c r="C274" s="40"/>
      <c r="D274" s="40"/>
      <c r="E274" s="40"/>
      <c r="F274" s="70" t="s">
        <v>32</v>
      </c>
      <c r="G274" s="70" t="s">
        <v>33</v>
      </c>
      <c r="H274" s="70" t="s">
        <v>34</v>
      </c>
      <c r="I274" s="70" t="s">
        <v>35</v>
      </c>
      <c r="J274" s="70" t="s">
        <v>36</v>
      </c>
      <c r="K274" s="166" t="s">
        <v>37</v>
      </c>
      <c r="L274" s="183"/>
      <c r="M274" s="71" t="s">
        <v>38</v>
      </c>
      <c r="N274" s="72" t="s">
        <v>39</v>
      </c>
      <c r="O274" s="43"/>
    </row>
    <row r="275" spans="1:15" ht="15">
      <c r="A275" s="43"/>
      <c r="B275" s="73" t="s">
        <v>40</v>
      </c>
      <c r="C275" s="74">
        <f>IF(C268&gt;"",C268&amp;" - "&amp;G268,"")</f>
      </c>
      <c r="D275" s="75"/>
      <c r="E275" s="76"/>
      <c r="F275" s="78"/>
      <c r="G275" s="78"/>
      <c r="H275" s="78"/>
      <c r="I275" s="78"/>
      <c r="J275" s="78"/>
      <c r="K275" s="79">
        <f>IF(ISBLANK(F275),"",COUNTIF(F275:J275,"&gt;=0"))</f>
      </c>
      <c r="L275" s="80">
        <f>IF(ISBLANK(F275),"",(IF(LEFT(F275,1)="-",1,0)+IF(LEFT(G275,1)="-",1,0)+IF(LEFT(H275,1)="-",1,0)+IF(LEFT(I275,1)="-",1,0)+IF(LEFT(J275,1)="-",1,0)))</f>
      </c>
      <c r="M275" s="81">
        <f aca="true" t="shared" si="10" ref="M275:N279">IF(K275=3,1,"")</f>
      </c>
      <c r="N275" s="82">
        <f t="shared" si="10"/>
      </c>
      <c r="O275" s="43"/>
    </row>
    <row r="276" spans="1:15" ht="15">
      <c r="A276" s="43"/>
      <c r="B276" s="73" t="s">
        <v>41</v>
      </c>
      <c r="C276" s="75">
        <f>IF(C269&gt;"",C269&amp;" - "&amp;G269,"")</f>
      </c>
      <c r="D276" s="74"/>
      <c r="E276" s="76"/>
      <c r="F276" s="83"/>
      <c r="G276" s="78"/>
      <c r="H276" s="78"/>
      <c r="I276" s="78"/>
      <c r="J276" s="78"/>
      <c r="K276" s="79">
        <f>IF(ISBLANK(F276),"",COUNTIF(F276:J276,"&gt;=0"))</f>
      </c>
      <c r="L276" s="80">
        <f>IF(ISBLANK(F276),"",(IF(LEFT(F276,1)="-",1,0)+IF(LEFT(G276,1)="-",1,0)+IF(LEFT(H276,1)="-",1,0)+IF(LEFT(I276,1)="-",1,0)+IF(LEFT(J276,1)="-",1,0)))</f>
      </c>
      <c r="M276" s="81">
        <f t="shared" si="10"/>
      </c>
      <c r="N276" s="82">
        <f t="shared" si="10"/>
      </c>
      <c r="O276" s="43"/>
    </row>
    <row r="277" spans="1:15" ht="15">
      <c r="A277" s="43"/>
      <c r="B277" s="84" t="s">
        <v>42</v>
      </c>
      <c r="C277" s="85">
        <f>IF(C271&gt;"",C271&amp;" / "&amp;C272,"")</f>
      </c>
      <c r="D277" s="86">
        <f>IF(G271&gt;"",G271&amp;" / "&amp;G272,"")</f>
      </c>
      <c r="E277" s="87"/>
      <c r="F277" s="88"/>
      <c r="G277" s="105"/>
      <c r="H277" s="90"/>
      <c r="I277" s="90"/>
      <c r="J277" s="90"/>
      <c r="K277" s="79">
        <f>IF(ISBLANK(F277),"",COUNTIF(F277:J277,"&gt;=0"))</f>
      </c>
      <c r="L277" s="80">
        <f>IF(ISBLANK(F277),"",(IF(LEFT(F277,1)="-",1,0)+IF(LEFT(G277,1)="-",1,0)+IF(LEFT(H277,1)="-",1,0)+IF(LEFT(I277,1)="-",1,0)+IF(LEFT(J277,1)="-",1,0)))</f>
      </c>
      <c r="M277" s="81">
        <f t="shared" si="10"/>
      </c>
      <c r="N277" s="82">
        <f t="shared" si="10"/>
      </c>
      <c r="O277" s="43"/>
    </row>
    <row r="278" spans="1:15" ht="15">
      <c r="A278" s="43"/>
      <c r="B278" s="73" t="s">
        <v>43</v>
      </c>
      <c r="C278" s="75">
        <f>IF(C268&gt;"",C268&amp;" - "&amp;G269,"")</f>
      </c>
      <c r="D278" s="74"/>
      <c r="E278" s="76"/>
      <c r="F278" s="91"/>
      <c r="G278" s="78"/>
      <c r="H278" s="78"/>
      <c r="I278" s="78"/>
      <c r="J278" s="77"/>
      <c r="K278" s="79">
        <f>IF(ISBLANK(F278),"",COUNTIF(F278:J278,"&gt;=0"))</f>
      </c>
      <c r="L278" s="80">
        <f>IF(ISBLANK(F278),"",(IF(LEFT(F278,1)="-",1,0)+IF(LEFT(G278,1)="-",1,0)+IF(LEFT(H278,1)="-",1,0)+IF(LEFT(I278,1)="-",1,0)+IF(LEFT(J278,1)="-",1,0)))</f>
      </c>
      <c r="M278" s="81">
        <f t="shared" si="10"/>
      </c>
      <c r="N278" s="82">
        <f t="shared" si="10"/>
      </c>
      <c r="O278" s="43"/>
    </row>
    <row r="279" spans="1:15" ht="15.75" thickBot="1">
      <c r="A279" s="43"/>
      <c r="B279" s="73" t="s">
        <v>44</v>
      </c>
      <c r="C279" s="75">
        <f>IF(C269&gt;"",C269&amp;" - "&amp;G268,"")</f>
      </c>
      <c r="D279" s="74"/>
      <c r="E279" s="76"/>
      <c r="F279" s="77"/>
      <c r="G279" s="78"/>
      <c r="H279" s="77"/>
      <c r="I279" s="78"/>
      <c r="J279" s="78"/>
      <c r="K279" s="79">
        <f>IF(ISBLANK(F279),"",COUNTIF(F279:J279,"&gt;=0"))</f>
      </c>
      <c r="L279" s="92">
        <f>IF(ISBLANK(F279),"",(IF(LEFT(F279,1)="-",1,0)+IF(LEFT(G279,1)="-",1,0)+IF(LEFT(H279,1)="-",1,0)+IF(LEFT(I279,1)="-",1,0)+IF(LEFT(J279,1)="-",1,0)))</f>
      </c>
      <c r="M279" s="81">
        <f t="shared" si="10"/>
      </c>
      <c r="N279" s="82">
        <f t="shared" si="10"/>
      </c>
      <c r="O279" s="43"/>
    </row>
    <row r="280" spans="1:15" ht="16.5" thickBot="1">
      <c r="A280" s="38"/>
      <c r="B280" s="40"/>
      <c r="C280" s="40"/>
      <c r="D280" s="40"/>
      <c r="E280" s="40"/>
      <c r="F280" s="40"/>
      <c r="G280" s="40"/>
      <c r="H280" s="40"/>
      <c r="I280" s="93" t="s">
        <v>45</v>
      </c>
      <c r="J280" s="94"/>
      <c r="K280" s="95">
        <f>IF(ISBLANK(D275),"",SUM(K275:K279))</f>
      </c>
      <c r="L280" s="96">
        <f>IF(ISBLANK(E275),"",SUM(L275:L279))</f>
      </c>
      <c r="M280" s="97">
        <f>IF(ISBLANK(F275),"",SUM(M275:M279))</f>
      </c>
      <c r="N280" s="98">
        <f>IF(ISBLANK(F275),"",SUM(N275:N279))</f>
      </c>
      <c r="O280" s="43"/>
    </row>
    <row r="281" spans="1:15" ht="15">
      <c r="A281" s="38"/>
      <c r="B281" s="39" t="s">
        <v>46</v>
      </c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51"/>
    </row>
    <row r="282" spans="1:15" ht="15">
      <c r="A282" s="38"/>
      <c r="B282" s="99" t="s">
        <v>47</v>
      </c>
      <c r="C282" s="99"/>
      <c r="D282" s="99" t="s">
        <v>49</v>
      </c>
      <c r="E282" s="100"/>
      <c r="F282" s="99"/>
      <c r="G282" s="99" t="s">
        <v>48</v>
      </c>
      <c r="H282" s="100"/>
      <c r="I282" s="99"/>
      <c r="J282" s="3" t="s">
        <v>50</v>
      </c>
      <c r="K282" s="1"/>
      <c r="L282" s="40"/>
      <c r="M282" s="40"/>
      <c r="N282" s="40"/>
      <c r="O282" s="51"/>
    </row>
    <row r="283" spans="1:15" ht="18.75" thickBot="1">
      <c r="A283" s="38"/>
      <c r="B283" s="40"/>
      <c r="C283" s="40"/>
      <c r="D283" s="40"/>
      <c r="E283" s="40"/>
      <c r="F283" s="40"/>
      <c r="G283" s="40"/>
      <c r="H283" s="40"/>
      <c r="I283" s="40"/>
      <c r="J283" s="168">
        <f>IF(M280=3,C267,IF(N280=3,G267,""))</f>
      </c>
      <c r="K283" s="168"/>
      <c r="L283" s="168"/>
      <c r="M283" s="168"/>
      <c r="N283" s="184"/>
      <c r="O283" s="43"/>
    </row>
    <row r="284" spans="1:15" ht="18">
      <c r="A284" s="101"/>
      <c r="B284" s="102"/>
      <c r="C284" s="102"/>
      <c r="D284" s="102"/>
      <c r="E284" s="102"/>
      <c r="F284" s="102"/>
      <c r="G284" s="102"/>
      <c r="H284" s="102"/>
      <c r="I284" s="102"/>
      <c r="J284" s="103"/>
      <c r="K284" s="103"/>
      <c r="L284" s="103"/>
      <c r="M284" s="103"/>
      <c r="N284" s="103"/>
      <c r="O284" s="8"/>
    </row>
    <row r="285" ht="15">
      <c r="B285" s="104" t="s">
        <v>51</v>
      </c>
    </row>
  </sheetData>
  <sheetProtection/>
  <mergeCells count="187">
    <mergeCell ref="C272:D272"/>
    <mergeCell ref="G272:N272"/>
    <mergeCell ref="C267:D267"/>
    <mergeCell ref="G267:N267"/>
    <mergeCell ref="C268:D268"/>
    <mergeCell ref="G268:N268"/>
    <mergeCell ref="K274:L274"/>
    <mergeCell ref="J283:N283"/>
    <mergeCell ref="C269:D269"/>
    <mergeCell ref="G269:N269"/>
    <mergeCell ref="C271:D271"/>
    <mergeCell ref="G271:N271"/>
    <mergeCell ref="K248:L248"/>
    <mergeCell ref="J257:N257"/>
    <mergeCell ref="I262:N262"/>
    <mergeCell ref="I263:N263"/>
    <mergeCell ref="I264:N264"/>
    <mergeCell ref="I265:K265"/>
    <mergeCell ref="M265:N265"/>
    <mergeCell ref="C243:D243"/>
    <mergeCell ref="G243:N243"/>
    <mergeCell ref="C245:D245"/>
    <mergeCell ref="G245:N245"/>
    <mergeCell ref="C246:D246"/>
    <mergeCell ref="G246:N246"/>
    <mergeCell ref="I238:N238"/>
    <mergeCell ref="I239:K239"/>
    <mergeCell ref="M239:N239"/>
    <mergeCell ref="C241:D241"/>
    <mergeCell ref="G241:N241"/>
    <mergeCell ref="C242:D242"/>
    <mergeCell ref="G242:N242"/>
    <mergeCell ref="C220:D220"/>
    <mergeCell ref="G220:N220"/>
    <mergeCell ref="K222:L222"/>
    <mergeCell ref="J231:N231"/>
    <mergeCell ref="I236:N236"/>
    <mergeCell ref="I237:N237"/>
    <mergeCell ref="C216:D216"/>
    <mergeCell ref="G216:N216"/>
    <mergeCell ref="C217:D217"/>
    <mergeCell ref="G217:N217"/>
    <mergeCell ref="C219:D219"/>
    <mergeCell ref="G219:N219"/>
    <mergeCell ref="I210:N210"/>
    <mergeCell ref="I211:N211"/>
    <mergeCell ref="I212:N212"/>
    <mergeCell ref="I213:K213"/>
    <mergeCell ref="M213:N213"/>
    <mergeCell ref="C215:D215"/>
    <mergeCell ref="G215:N215"/>
    <mergeCell ref="C193:D193"/>
    <mergeCell ref="G193:N193"/>
    <mergeCell ref="C194:D194"/>
    <mergeCell ref="G194:N194"/>
    <mergeCell ref="K196:L196"/>
    <mergeCell ref="J205:N205"/>
    <mergeCell ref="C189:D189"/>
    <mergeCell ref="G189:N189"/>
    <mergeCell ref="C190:D190"/>
    <mergeCell ref="G190:N190"/>
    <mergeCell ref="C191:D191"/>
    <mergeCell ref="G191:N191"/>
    <mergeCell ref="K170:L170"/>
    <mergeCell ref="J179:N179"/>
    <mergeCell ref="I184:N184"/>
    <mergeCell ref="I185:N185"/>
    <mergeCell ref="I186:N186"/>
    <mergeCell ref="I187:K187"/>
    <mergeCell ref="M187:N187"/>
    <mergeCell ref="C165:D165"/>
    <mergeCell ref="G165:N165"/>
    <mergeCell ref="C167:D167"/>
    <mergeCell ref="G167:N167"/>
    <mergeCell ref="C168:D168"/>
    <mergeCell ref="G168:N168"/>
    <mergeCell ref="I160:N160"/>
    <mergeCell ref="I161:K161"/>
    <mergeCell ref="M161:N161"/>
    <mergeCell ref="C163:D163"/>
    <mergeCell ref="G163:N163"/>
    <mergeCell ref="C164:D164"/>
    <mergeCell ref="G164:N164"/>
    <mergeCell ref="C142:D142"/>
    <mergeCell ref="G142:N142"/>
    <mergeCell ref="K144:L144"/>
    <mergeCell ref="J153:N153"/>
    <mergeCell ref="I158:N158"/>
    <mergeCell ref="I159:N159"/>
    <mergeCell ref="C138:D138"/>
    <mergeCell ref="G138:N138"/>
    <mergeCell ref="C139:D139"/>
    <mergeCell ref="G139:N139"/>
    <mergeCell ref="C141:D141"/>
    <mergeCell ref="G141:N141"/>
    <mergeCell ref="I132:N132"/>
    <mergeCell ref="I133:N133"/>
    <mergeCell ref="I134:N134"/>
    <mergeCell ref="I135:K135"/>
    <mergeCell ref="M135:N135"/>
    <mergeCell ref="C137:D137"/>
    <mergeCell ref="G137:N137"/>
    <mergeCell ref="C115:D115"/>
    <mergeCell ref="G115:N115"/>
    <mergeCell ref="C116:D116"/>
    <mergeCell ref="G116:N116"/>
    <mergeCell ref="K118:L118"/>
    <mergeCell ref="J127:N127"/>
    <mergeCell ref="C111:D111"/>
    <mergeCell ref="G111:N111"/>
    <mergeCell ref="C112:D112"/>
    <mergeCell ref="G112:N112"/>
    <mergeCell ref="C113:D113"/>
    <mergeCell ref="G113:N113"/>
    <mergeCell ref="K92:L92"/>
    <mergeCell ref="J101:N101"/>
    <mergeCell ref="I106:N106"/>
    <mergeCell ref="I107:N107"/>
    <mergeCell ref="I108:N108"/>
    <mergeCell ref="I109:K109"/>
    <mergeCell ref="M109:N109"/>
    <mergeCell ref="C87:D87"/>
    <mergeCell ref="G87:N87"/>
    <mergeCell ref="C89:D89"/>
    <mergeCell ref="G89:N89"/>
    <mergeCell ref="C90:D90"/>
    <mergeCell ref="G90:N90"/>
    <mergeCell ref="I82:N82"/>
    <mergeCell ref="I83:K83"/>
    <mergeCell ref="M83:N83"/>
    <mergeCell ref="C85:D85"/>
    <mergeCell ref="G85:N85"/>
    <mergeCell ref="C86:D86"/>
    <mergeCell ref="G86:N86"/>
    <mergeCell ref="C64:D64"/>
    <mergeCell ref="G64:N64"/>
    <mergeCell ref="K66:L66"/>
    <mergeCell ref="J75:N75"/>
    <mergeCell ref="I80:N80"/>
    <mergeCell ref="I81:N81"/>
    <mergeCell ref="C60:D60"/>
    <mergeCell ref="G60:N60"/>
    <mergeCell ref="C61:D61"/>
    <mergeCell ref="G61:N61"/>
    <mergeCell ref="C63:D63"/>
    <mergeCell ref="G63:N63"/>
    <mergeCell ref="I55:N55"/>
    <mergeCell ref="I56:N56"/>
    <mergeCell ref="I57:K57"/>
    <mergeCell ref="M57:N57"/>
    <mergeCell ref="C59:D59"/>
    <mergeCell ref="G59:N59"/>
    <mergeCell ref="C37:D37"/>
    <mergeCell ref="C35:D35"/>
    <mergeCell ref="G35:N35"/>
    <mergeCell ref="K40:L40"/>
    <mergeCell ref="J49:N49"/>
    <mergeCell ref="I54:N54"/>
    <mergeCell ref="C38:D38"/>
    <mergeCell ref="G38:N38"/>
    <mergeCell ref="G37:N37"/>
    <mergeCell ref="I30:N30"/>
    <mergeCell ref="C34:D34"/>
    <mergeCell ref="G34:N34"/>
    <mergeCell ref="I31:K31"/>
    <mergeCell ref="M31:N31"/>
    <mergeCell ref="C33:D33"/>
    <mergeCell ref="G33:N33"/>
    <mergeCell ref="I2:N2"/>
    <mergeCell ref="I3:N3"/>
    <mergeCell ref="I4:N4"/>
    <mergeCell ref="I5:K5"/>
    <mergeCell ref="M5:N5"/>
    <mergeCell ref="I29:N29"/>
    <mergeCell ref="I28:N28"/>
    <mergeCell ref="C7:D7"/>
    <mergeCell ref="G7:N7"/>
    <mergeCell ref="C8:D8"/>
    <mergeCell ref="G8:N8"/>
    <mergeCell ref="C9:D9"/>
    <mergeCell ref="G9:N9"/>
    <mergeCell ref="C11:D11"/>
    <mergeCell ref="G11:N11"/>
    <mergeCell ref="C12:D12"/>
    <mergeCell ref="G12:N12"/>
    <mergeCell ref="K14:L14"/>
    <mergeCell ref="J23:N2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2" sqref="A2:E5"/>
    </sheetView>
  </sheetViews>
  <sheetFormatPr defaultColWidth="9.140625" defaultRowHeight="15"/>
  <cols>
    <col min="4" max="4" width="9.140625" style="7" customWidth="1"/>
  </cols>
  <sheetData>
    <row r="1" ht="15.75" thickBot="1"/>
    <row r="2" spans="1:7" ht="15.75" thickBot="1">
      <c r="A2" s="11">
        <v>1</v>
      </c>
      <c r="B2" s="107" t="s">
        <v>7</v>
      </c>
      <c r="C2" s="108"/>
      <c r="D2" s="109" t="s">
        <v>7</v>
      </c>
      <c r="E2" s="109"/>
      <c r="F2" s="24"/>
      <c r="G2" s="24"/>
    </row>
    <row r="3" spans="1:7" ht="15.75" thickBot="1">
      <c r="A3" s="6">
        <v>2</v>
      </c>
      <c r="B3" s="110" t="s">
        <v>64</v>
      </c>
      <c r="C3" s="111"/>
      <c r="D3" s="147" t="s">
        <v>240</v>
      </c>
      <c r="E3" s="126" t="s">
        <v>7</v>
      </c>
      <c r="F3" s="7"/>
      <c r="G3" s="24"/>
    </row>
    <row r="4" spans="1:7" ht="15.75" thickBot="1">
      <c r="A4" s="11">
        <v>3</v>
      </c>
      <c r="B4" s="110" t="s">
        <v>2</v>
      </c>
      <c r="C4" s="111"/>
      <c r="D4" s="114" t="s">
        <v>1</v>
      </c>
      <c r="E4" s="148" t="s">
        <v>240</v>
      </c>
      <c r="G4" s="24"/>
    </row>
    <row r="5" spans="1:7" ht="15.75" thickBot="1">
      <c r="A5" s="6">
        <v>4</v>
      </c>
      <c r="B5" s="110" t="s">
        <v>1</v>
      </c>
      <c r="C5" s="111"/>
      <c r="D5" s="146" t="s">
        <v>240</v>
      </c>
      <c r="E5" s="126"/>
      <c r="G5" s="24"/>
    </row>
    <row r="6" spans="1:8" ht="15">
      <c r="A6" s="21"/>
      <c r="B6" s="20"/>
      <c r="C6" s="3"/>
      <c r="E6" s="7"/>
      <c r="F6" s="22"/>
      <c r="G6" s="1"/>
      <c r="H6" s="20"/>
    </row>
    <row r="7" spans="1:8" ht="15">
      <c r="A7" s="2"/>
      <c r="B7" s="3"/>
      <c r="C7" s="3"/>
      <c r="D7" s="22"/>
      <c r="E7" s="22"/>
      <c r="F7" s="22"/>
      <c r="G7" s="2"/>
      <c r="H7" s="1"/>
    </row>
    <row r="8" spans="1:8" ht="15">
      <c r="A8" s="2"/>
      <c r="B8" s="1"/>
      <c r="C8" s="1"/>
      <c r="D8" s="22"/>
      <c r="E8" s="22"/>
      <c r="F8" s="22"/>
      <c r="G8" s="2"/>
      <c r="H8" s="14"/>
    </row>
    <row r="9" spans="1:8" ht="15">
      <c r="A9" s="2"/>
      <c r="B9" s="3"/>
      <c r="C9" s="3"/>
      <c r="D9" s="22"/>
      <c r="E9" s="22"/>
      <c r="F9" s="22"/>
      <c r="G9" s="2"/>
      <c r="H9" s="1"/>
    </row>
    <row r="10" spans="1:8" ht="15">
      <c r="A10" s="2"/>
      <c r="B10" s="3"/>
      <c r="C10" s="3"/>
      <c r="D10" s="22"/>
      <c r="E10" s="22"/>
      <c r="F10" s="22"/>
      <c r="G10" s="2"/>
      <c r="H10" s="14"/>
    </row>
    <row r="11" spans="1:8" ht="15">
      <c r="A11" s="2"/>
      <c r="B11" s="25"/>
      <c r="C11" s="1"/>
      <c r="D11" s="22"/>
      <c r="E11" s="22"/>
      <c r="F11" s="22"/>
      <c r="G11" s="2"/>
      <c r="H11" s="14"/>
    </row>
    <row r="12" spans="1:8" ht="15">
      <c r="A12" s="2"/>
      <c r="B12" s="3"/>
      <c r="C12" s="3"/>
      <c r="D12" s="22"/>
      <c r="E12" s="22"/>
      <c r="F12" s="22"/>
      <c r="G12" s="2"/>
      <c r="H12" s="3"/>
    </row>
    <row r="13" spans="1:8" ht="15">
      <c r="A13" s="2"/>
      <c r="B13" s="25"/>
      <c r="C13" s="1"/>
      <c r="D13" s="22"/>
      <c r="E13" s="7"/>
      <c r="F13" s="22"/>
      <c r="G13" s="2"/>
      <c r="H13" s="1"/>
    </row>
    <row r="14" spans="1:8" ht="15">
      <c r="A14" s="2"/>
      <c r="B14" s="3"/>
      <c r="C14" s="3"/>
      <c r="D14" s="2"/>
      <c r="E14" s="19"/>
      <c r="F14" s="2"/>
      <c r="G14" s="2"/>
      <c r="H14" s="1"/>
    </row>
    <row r="15" spans="1:6" ht="15">
      <c r="A15" s="1"/>
      <c r="B15" s="1"/>
      <c r="C15" s="1"/>
      <c r="D15" s="22"/>
      <c r="E15" s="1"/>
      <c r="F1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0"/>
  <sheetViews>
    <sheetView zoomScalePageLayoutView="0" workbookViewId="0" topLeftCell="A61">
      <selection activeCell="I54" sqref="I54:N54"/>
    </sheetView>
  </sheetViews>
  <sheetFormatPr defaultColWidth="9.140625" defaultRowHeight="15"/>
  <cols>
    <col min="1" max="1" width="2.140625" style="0" customWidth="1"/>
    <col min="2" max="2" width="5.8515625" style="0" customWidth="1"/>
    <col min="3" max="3" width="23.57421875" style="0" customWidth="1"/>
    <col min="4" max="4" width="22.00390625" style="0" customWidth="1"/>
    <col min="5" max="5" width="3.7109375" style="0" customWidth="1"/>
    <col min="6" max="10" width="6.710937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2.8515625" style="0" customWidth="1"/>
    <col min="17" max="17" width="28.00390625" style="0" customWidth="1"/>
  </cols>
  <sheetData>
    <row r="1" spans="1:17" ht="15.75">
      <c r="A1" s="32"/>
      <c r="B1" s="33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Q1" s="37" t="s">
        <v>11</v>
      </c>
    </row>
    <row r="2" spans="1:17" ht="15.75">
      <c r="A2" s="38"/>
      <c r="B2" s="1"/>
      <c r="C2" s="39" t="s">
        <v>12</v>
      </c>
      <c r="D2" s="40"/>
      <c r="E2" s="40"/>
      <c r="F2" s="1"/>
      <c r="G2" s="41" t="s">
        <v>13</v>
      </c>
      <c r="H2" s="42"/>
      <c r="I2" s="171" t="s">
        <v>14</v>
      </c>
      <c r="J2" s="164"/>
      <c r="K2" s="164"/>
      <c r="L2" s="164"/>
      <c r="M2" s="164"/>
      <c r="N2" s="165"/>
      <c r="O2" s="43"/>
      <c r="Q2" s="37" t="s">
        <v>15</v>
      </c>
    </row>
    <row r="3" spans="1:18" ht="17.25" customHeight="1">
      <c r="A3" s="38"/>
      <c r="B3" s="44"/>
      <c r="C3" s="45" t="s">
        <v>16</v>
      </c>
      <c r="D3" s="40"/>
      <c r="E3" s="40"/>
      <c r="F3" s="1"/>
      <c r="G3" s="41" t="s">
        <v>17</v>
      </c>
      <c r="H3" s="42"/>
      <c r="I3" s="171" t="s">
        <v>7</v>
      </c>
      <c r="J3" s="164"/>
      <c r="K3" s="164"/>
      <c r="L3" s="164"/>
      <c r="M3" s="164"/>
      <c r="N3" s="165"/>
      <c r="O3" s="43"/>
      <c r="Q3" s="46"/>
      <c r="R3" s="46"/>
    </row>
    <row r="4" spans="1:18" ht="15">
      <c r="A4" s="38"/>
      <c r="B4" s="40"/>
      <c r="C4" s="47" t="s">
        <v>18</v>
      </c>
      <c r="D4" s="40"/>
      <c r="E4" s="40"/>
      <c r="F4" s="40"/>
      <c r="G4" s="41" t="s">
        <v>19</v>
      </c>
      <c r="H4" s="48"/>
      <c r="I4" s="171" t="s">
        <v>247</v>
      </c>
      <c r="J4" s="171"/>
      <c r="K4" s="171"/>
      <c r="L4" s="171"/>
      <c r="M4" s="171"/>
      <c r="N4" s="172"/>
      <c r="O4" s="43"/>
      <c r="Q4" s="46"/>
      <c r="R4" s="46"/>
    </row>
    <row r="5" spans="1:18" ht="15.75">
      <c r="A5" s="38"/>
      <c r="B5" s="40"/>
      <c r="C5" s="40"/>
      <c r="D5" s="40"/>
      <c r="E5" s="40"/>
      <c r="F5" s="40"/>
      <c r="G5" s="41" t="s">
        <v>20</v>
      </c>
      <c r="H5" s="42"/>
      <c r="I5" s="173"/>
      <c r="J5" s="174"/>
      <c r="K5" s="174"/>
      <c r="L5" s="49" t="s">
        <v>21</v>
      </c>
      <c r="M5" s="175"/>
      <c r="N5" s="172"/>
      <c r="O5" s="43"/>
      <c r="Q5" s="46"/>
      <c r="R5" s="46"/>
    </row>
    <row r="6" spans="1:18" ht="15">
      <c r="A6" s="38"/>
      <c r="B6" s="1"/>
      <c r="C6" s="50" t="s">
        <v>22</v>
      </c>
      <c r="D6" s="40"/>
      <c r="E6" s="40"/>
      <c r="F6" s="40"/>
      <c r="G6" s="50" t="s">
        <v>22</v>
      </c>
      <c r="H6" s="40"/>
      <c r="I6" s="40"/>
      <c r="J6" s="40"/>
      <c r="K6" s="40"/>
      <c r="L6" s="40"/>
      <c r="M6" s="40"/>
      <c r="N6" s="40"/>
      <c r="O6" s="51"/>
      <c r="Q6" s="46"/>
      <c r="R6" s="46"/>
    </row>
    <row r="7" spans="1:18" ht="15.75">
      <c r="A7" s="43"/>
      <c r="B7" s="52" t="s">
        <v>23</v>
      </c>
      <c r="C7" s="176" t="s">
        <v>7</v>
      </c>
      <c r="D7" s="177"/>
      <c r="E7" s="53"/>
      <c r="F7" s="54" t="s">
        <v>24</v>
      </c>
      <c r="G7" s="176" t="s">
        <v>248</v>
      </c>
      <c r="H7" s="178"/>
      <c r="I7" s="178"/>
      <c r="J7" s="178"/>
      <c r="K7" s="178"/>
      <c r="L7" s="178"/>
      <c r="M7" s="178"/>
      <c r="N7" s="179"/>
      <c r="O7" s="43"/>
      <c r="Q7" s="46"/>
      <c r="R7" s="46"/>
    </row>
    <row r="8" spans="1:18" ht="15">
      <c r="A8" s="43"/>
      <c r="B8" s="55" t="s">
        <v>25</v>
      </c>
      <c r="C8" s="162" t="s">
        <v>185</v>
      </c>
      <c r="D8" s="163"/>
      <c r="E8" s="56"/>
      <c r="F8" s="57" t="s">
        <v>26</v>
      </c>
      <c r="G8" s="162" t="s">
        <v>187</v>
      </c>
      <c r="H8" s="164"/>
      <c r="I8" s="164"/>
      <c r="J8" s="164"/>
      <c r="K8" s="164"/>
      <c r="L8" s="164"/>
      <c r="M8" s="164"/>
      <c r="N8" s="165"/>
      <c r="O8" s="43"/>
      <c r="Q8" s="46"/>
      <c r="R8" s="46"/>
    </row>
    <row r="9" spans="1:18" ht="15">
      <c r="A9" s="43"/>
      <c r="B9" s="58" t="s">
        <v>27</v>
      </c>
      <c r="C9" s="162" t="s">
        <v>186</v>
      </c>
      <c r="D9" s="163"/>
      <c r="E9" s="56"/>
      <c r="F9" s="59" t="s">
        <v>28</v>
      </c>
      <c r="G9" s="162" t="s">
        <v>188</v>
      </c>
      <c r="H9" s="164"/>
      <c r="I9" s="164"/>
      <c r="J9" s="164"/>
      <c r="K9" s="164"/>
      <c r="L9" s="164"/>
      <c r="M9" s="164"/>
      <c r="N9" s="165"/>
      <c r="O9" s="43"/>
      <c r="Q9" s="46"/>
      <c r="R9" s="46"/>
    </row>
    <row r="10" spans="1:18" ht="15">
      <c r="A10" s="38"/>
      <c r="B10" s="60" t="s">
        <v>29</v>
      </c>
      <c r="C10" s="61"/>
      <c r="D10" s="62"/>
      <c r="E10" s="63"/>
      <c r="F10" s="60" t="s">
        <v>29</v>
      </c>
      <c r="G10" s="64"/>
      <c r="H10" s="64"/>
      <c r="I10" s="64"/>
      <c r="J10" s="64"/>
      <c r="K10" s="64"/>
      <c r="L10" s="64"/>
      <c r="M10" s="64"/>
      <c r="N10" s="64"/>
      <c r="O10" s="51"/>
      <c r="Q10" s="46"/>
      <c r="R10" s="46"/>
    </row>
    <row r="11" spans="1:18" ht="15">
      <c r="A11" s="43"/>
      <c r="B11" s="55"/>
      <c r="C11" s="162" t="s">
        <v>185</v>
      </c>
      <c r="D11" s="163"/>
      <c r="E11" s="56"/>
      <c r="F11" s="57"/>
      <c r="G11" s="162" t="s">
        <v>187</v>
      </c>
      <c r="H11" s="164"/>
      <c r="I11" s="164"/>
      <c r="J11" s="164"/>
      <c r="K11" s="164"/>
      <c r="L11" s="164"/>
      <c r="M11" s="164"/>
      <c r="N11" s="165"/>
      <c r="O11" s="43"/>
      <c r="Q11" s="46"/>
      <c r="R11" s="46"/>
    </row>
    <row r="12" spans="1:18" ht="15">
      <c r="A12" s="43"/>
      <c r="B12" s="65"/>
      <c r="C12" s="162" t="s">
        <v>186</v>
      </c>
      <c r="D12" s="163"/>
      <c r="E12" s="56"/>
      <c r="F12" s="66"/>
      <c r="G12" s="162" t="s">
        <v>188</v>
      </c>
      <c r="H12" s="164"/>
      <c r="I12" s="164"/>
      <c r="J12" s="164"/>
      <c r="K12" s="164"/>
      <c r="L12" s="164"/>
      <c r="M12" s="164"/>
      <c r="N12" s="165"/>
      <c r="O12" s="43"/>
      <c r="Q12" s="46"/>
      <c r="R12" s="46"/>
    </row>
    <row r="13" spans="1:18" ht="15.75">
      <c r="A13" s="38"/>
      <c r="B13" s="40"/>
      <c r="C13" s="40"/>
      <c r="D13" s="40"/>
      <c r="E13" s="40"/>
      <c r="F13" s="67" t="s">
        <v>30</v>
      </c>
      <c r="G13" s="50"/>
      <c r="H13" s="50"/>
      <c r="I13" s="50"/>
      <c r="J13" s="40"/>
      <c r="K13" s="40"/>
      <c r="L13" s="40"/>
      <c r="M13" s="68"/>
      <c r="N13" s="1"/>
      <c r="O13" s="51"/>
      <c r="Q13" s="46"/>
      <c r="R13" s="46"/>
    </row>
    <row r="14" spans="1:18" ht="15">
      <c r="A14" s="38"/>
      <c r="B14" s="69" t="s">
        <v>31</v>
      </c>
      <c r="C14" s="40"/>
      <c r="D14" s="40"/>
      <c r="E14" s="40"/>
      <c r="F14" s="70" t="s">
        <v>32</v>
      </c>
      <c r="G14" s="70" t="s">
        <v>33</v>
      </c>
      <c r="H14" s="70" t="s">
        <v>34</v>
      </c>
      <c r="I14" s="70" t="s">
        <v>35</v>
      </c>
      <c r="J14" s="70" t="s">
        <v>36</v>
      </c>
      <c r="K14" s="166" t="s">
        <v>37</v>
      </c>
      <c r="L14" s="167"/>
      <c r="M14" s="71" t="s">
        <v>38</v>
      </c>
      <c r="N14" s="72" t="s">
        <v>39</v>
      </c>
      <c r="O14" s="43"/>
      <c r="R14" s="46"/>
    </row>
    <row r="15" spans="1:18" ht="18" customHeight="1">
      <c r="A15" s="43"/>
      <c r="B15" s="73" t="s">
        <v>40</v>
      </c>
      <c r="C15" s="74" t="str">
        <f>IF(C8&gt;"",C8&amp;" - "&amp;G8,"")</f>
        <v>Somervuori, Jukka - Vyrzhikovsky, Vadim</v>
      </c>
      <c r="D15" s="75"/>
      <c r="E15" s="76"/>
      <c r="F15" s="78">
        <v>9</v>
      </c>
      <c r="G15" s="78">
        <v>11</v>
      </c>
      <c r="H15" s="78">
        <v>9</v>
      </c>
      <c r="I15" s="78"/>
      <c r="J15" s="78"/>
      <c r="K15" s="79">
        <f>IF(ISBLANK(F15),"",COUNTIF(F15:J15,"&gt;=0"))</f>
        <v>3</v>
      </c>
      <c r="L15" s="80">
        <f>IF(ISBLANK(F15),"",(IF(LEFT(F15,1)="-",1,0)+IF(LEFT(G15,1)="-",1,0)+IF(LEFT(H15,1)="-",1,0)+IF(LEFT(I15,1)="-",1,0)+IF(LEFT(J15,1)="-",1,0)))</f>
        <v>0</v>
      </c>
      <c r="M15" s="81">
        <f aca="true" t="shared" si="0" ref="M15:N19">IF(K15=3,1,"")</f>
        <v>1</v>
      </c>
      <c r="N15" s="82">
        <f t="shared" si="0"/>
      </c>
      <c r="O15" s="43"/>
      <c r="Q15" s="46"/>
      <c r="R15" s="46"/>
    </row>
    <row r="16" spans="1:18" ht="18" customHeight="1">
      <c r="A16" s="43"/>
      <c r="B16" s="73" t="s">
        <v>41</v>
      </c>
      <c r="C16" s="75" t="str">
        <f>IF(C9&gt;"",C9&amp;" - "&amp;G9,"")</f>
        <v>Lappalainen, Matti - Vanhala, Vesa</v>
      </c>
      <c r="D16" s="74"/>
      <c r="E16" s="76"/>
      <c r="F16" s="83">
        <v>2</v>
      </c>
      <c r="G16" s="78">
        <v>6</v>
      </c>
      <c r="H16" s="78">
        <v>6</v>
      </c>
      <c r="I16" s="78"/>
      <c r="J16" s="78"/>
      <c r="K16" s="79">
        <f>IF(ISBLANK(F16),"",COUNTIF(F16:J16,"&gt;=0"))</f>
        <v>3</v>
      </c>
      <c r="L16" s="80">
        <f>IF(ISBLANK(F16),"",(IF(LEFT(F16,1)="-",1,0)+IF(LEFT(G16,1)="-",1,0)+IF(LEFT(H16,1)="-",1,0)+IF(LEFT(I16,1)="-",1,0)+IF(LEFT(J16,1)="-",1,0)))</f>
        <v>0</v>
      </c>
      <c r="M16" s="81">
        <f t="shared" si="0"/>
        <v>1</v>
      </c>
      <c r="N16" s="82">
        <f t="shared" si="0"/>
      </c>
      <c r="O16" s="43"/>
      <c r="Q16" s="46"/>
      <c r="R16" s="46"/>
    </row>
    <row r="17" spans="1:18" ht="18" customHeight="1">
      <c r="A17" s="43"/>
      <c r="B17" s="84" t="s">
        <v>42</v>
      </c>
      <c r="C17" s="85" t="str">
        <f>IF(C11&gt;"",C11&amp;" / "&amp;C12,"")</f>
        <v>Somervuori, Jukka / Lappalainen, Matti</v>
      </c>
      <c r="D17" s="86" t="str">
        <f>IF(G11&gt;"",G11&amp;" / "&amp;G12,"")</f>
        <v>Vyrzhikovsky, Vadim / Vanhala, Vesa</v>
      </c>
      <c r="E17" s="87"/>
      <c r="F17" s="88">
        <v>6</v>
      </c>
      <c r="G17" s="105">
        <v>-6</v>
      </c>
      <c r="H17" s="90">
        <v>-9</v>
      </c>
      <c r="I17" s="90">
        <v>-10</v>
      </c>
      <c r="J17" s="90"/>
      <c r="K17" s="79">
        <f>IF(ISBLANK(F17),"",COUNTIF(F17:J17,"&gt;=0"))</f>
        <v>1</v>
      </c>
      <c r="L17" s="80">
        <f>IF(ISBLANK(F17),"",(IF(LEFT(F17,1)="-",1,0)+IF(LEFT(G17,1)="-",1,0)+IF(LEFT(H17,1)="-",1,0)+IF(LEFT(I17,1)="-",1,0)+IF(LEFT(J17,1)="-",1,0)))</f>
        <v>3</v>
      </c>
      <c r="M17" s="81">
        <f t="shared" si="0"/>
      </c>
      <c r="N17" s="82">
        <f t="shared" si="0"/>
        <v>1</v>
      </c>
      <c r="O17" s="43"/>
      <c r="Q17" s="46"/>
      <c r="R17" s="46"/>
    </row>
    <row r="18" spans="1:18" ht="18" customHeight="1">
      <c r="A18" s="43"/>
      <c r="B18" s="73" t="s">
        <v>43</v>
      </c>
      <c r="C18" s="75" t="str">
        <f>IF(C8&gt;"",C8&amp;" - "&amp;G9,"")</f>
        <v>Somervuori, Jukka - Vanhala, Vesa</v>
      </c>
      <c r="D18" s="74"/>
      <c r="E18" s="76"/>
      <c r="F18" s="91">
        <v>12</v>
      </c>
      <c r="G18" s="78">
        <v>8</v>
      </c>
      <c r="H18" s="78">
        <v>9</v>
      </c>
      <c r="I18" s="78"/>
      <c r="J18" s="77"/>
      <c r="K18" s="79">
        <f>IF(ISBLANK(F18),"",COUNTIF(F18:J18,"&gt;=0"))</f>
        <v>3</v>
      </c>
      <c r="L18" s="80">
        <f>IF(ISBLANK(F18),"",(IF(LEFT(F18,1)="-",1,0)+IF(LEFT(G18,1)="-",1,0)+IF(LEFT(H18,1)="-",1,0)+IF(LEFT(I18,1)="-",1,0)+IF(LEFT(J18,1)="-",1,0)))</f>
        <v>0</v>
      </c>
      <c r="M18" s="81">
        <f t="shared" si="0"/>
        <v>1</v>
      </c>
      <c r="N18" s="82">
        <f t="shared" si="0"/>
      </c>
      <c r="O18" s="43"/>
      <c r="Q18" s="46"/>
      <c r="R18" s="46"/>
    </row>
    <row r="19" spans="1:18" ht="18" customHeight="1" thickBot="1">
      <c r="A19" s="43"/>
      <c r="B19" s="73" t="s">
        <v>44</v>
      </c>
      <c r="C19" s="75" t="str">
        <f>IF(C9&gt;"",C9&amp;" - "&amp;G8,"")</f>
        <v>Lappalainen, Matti - Vyrzhikovsky, Vadim</v>
      </c>
      <c r="D19" s="74"/>
      <c r="E19" s="76"/>
      <c r="F19" s="77"/>
      <c r="G19" s="78"/>
      <c r="H19" s="77"/>
      <c r="I19" s="78"/>
      <c r="J19" s="78"/>
      <c r="K19" s="79">
        <f>IF(ISBLANK(F19),"",COUNTIF(F19:J19,"&gt;=0"))</f>
      </c>
      <c r="L19" s="92">
        <f>IF(ISBLANK(F19),"",(IF(LEFT(F19,1)="-",1,0)+IF(LEFT(G19,1)="-",1,0)+IF(LEFT(H19,1)="-",1,0)+IF(LEFT(I19,1)="-",1,0)+IF(LEFT(J19,1)="-",1,0)))</f>
      </c>
      <c r="M19" s="81">
        <f t="shared" si="0"/>
      </c>
      <c r="N19" s="82">
        <f t="shared" si="0"/>
      </c>
      <c r="O19" s="43"/>
      <c r="Q19" s="46"/>
      <c r="R19" s="46"/>
    </row>
    <row r="20" spans="1:18" ht="16.5" thickBot="1">
      <c r="A20" s="38"/>
      <c r="B20" s="40"/>
      <c r="C20" s="40"/>
      <c r="D20" s="40"/>
      <c r="E20" s="40"/>
      <c r="F20" s="40"/>
      <c r="G20" s="40"/>
      <c r="H20" s="40"/>
      <c r="I20" s="93" t="s">
        <v>45</v>
      </c>
      <c r="J20" s="94"/>
      <c r="K20" s="95">
        <f>IF(ISBLANK(D15),"",SUM(K15:K19))</f>
      </c>
      <c r="L20" s="96">
        <f>IF(ISBLANK(E15),"",SUM(L15:L19))</f>
      </c>
      <c r="M20" s="97">
        <f>IF(ISBLANK(F15),"",SUM(M15:M19))</f>
        <v>3</v>
      </c>
      <c r="N20" s="98">
        <f>IF(ISBLANK(F15),"",SUM(N15:N19))</f>
        <v>1</v>
      </c>
      <c r="O20" s="43"/>
      <c r="Q20" s="46"/>
      <c r="R20" s="46"/>
    </row>
    <row r="21" spans="1:18" ht="15">
      <c r="A21" s="38"/>
      <c r="B21" s="39" t="s">
        <v>46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51"/>
      <c r="Q21" s="46"/>
      <c r="R21" s="46"/>
    </row>
    <row r="22" spans="1:18" ht="15">
      <c r="A22" s="38"/>
      <c r="B22" s="99" t="s">
        <v>47</v>
      </c>
      <c r="C22" s="99"/>
      <c r="D22" s="99" t="s">
        <v>49</v>
      </c>
      <c r="E22" s="100"/>
      <c r="F22" s="99"/>
      <c r="G22" s="99" t="s">
        <v>48</v>
      </c>
      <c r="H22" s="100"/>
      <c r="I22" s="99"/>
      <c r="J22" s="3" t="s">
        <v>50</v>
      </c>
      <c r="K22" s="1"/>
      <c r="L22" s="40"/>
      <c r="M22" s="40"/>
      <c r="N22" s="40"/>
      <c r="O22" s="51"/>
      <c r="Q22" s="46"/>
      <c r="R22" s="46"/>
    </row>
    <row r="23" spans="1:18" ht="18.75" thickBot="1">
      <c r="A23" s="38"/>
      <c r="B23" s="40"/>
      <c r="C23" s="40"/>
      <c r="D23" s="40"/>
      <c r="E23" s="40"/>
      <c r="F23" s="40"/>
      <c r="G23" s="40"/>
      <c r="H23" s="40"/>
      <c r="I23" s="40"/>
      <c r="J23" s="168" t="str">
        <f>IF(M20=3,C7,IF(N20=3,G7,""))</f>
        <v>BK</v>
      </c>
      <c r="K23" s="169"/>
      <c r="L23" s="169"/>
      <c r="M23" s="169"/>
      <c r="N23" s="170"/>
      <c r="O23" s="43"/>
      <c r="Q23" s="46"/>
      <c r="R23" s="46"/>
    </row>
    <row r="24" spans="1:18" ht="18">
      <c r="A24" s="101"/>
      <c r="B24" s="102"/>
      <c r="C24" s="102"/>
      <c r="D24" s="102"/>
      <c r="E24" s="102"/>
      <c r="F24" s="102"/>
      <c r="G24" s="102"/>
      <c r="H24" s="102"/>
      <c r="I24" s="102"/>
      <c r="J24" s="103"/>
      <c r="K24" s="103"/>
      <c r="L24" s="103"/>
      <c r="M24" s="103"/>
      <c r="N24" s="103"/>
      <c r="O24" s="8"/>
      <c r="Q24" s="46"/>
      <c r="R24" s="46"/>
    </row>
    <row r="25" spans="2:18" ht="15">
      <c r="B25" s="104" t="s">
        <v>51</v>
      </c>
      <c r="Q25" s="46"/>
      <c r="R25" s="46"/>
    </row>
    <row r="26" spans="1:17" ht="15.75">
      <c r="A26" s="32"/>
      <c r="B26" s="33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Q26" s="37" t="s">
        <v>11</v>
      </c>
    </row>
    <row r="27" spans="1:17" ht="15.75">
      <c r="A27" s="38"/>
      <c r="B27" s="1"/>
      <c r="C27" s="39" t="s">
        <v>12</v>
      </c>
      <c r="D27" s="40"/>
      <c r="E27" s="40"/>
      <c r="F27" s="1"/>
      <c r="G27" s="41" t="s">
        <v>13</v>
      </c>
      <c r="H27" s="42"/>
      <c r="I27" s="171" t="s">
        <v>14</v>
      </c>
      <c r="J27" s="164"/>
      <c r="K27" s="164"/>
      <c r="L27" s="164"/>
      <c r="M27" s="164"/>
      <c r="N27" s="165"/>
      <c r="O27" s="43"/>
      <c r="Q27" s="37" t="s">
        <v>15</v>
      </c>
    </row>
    <row r="28" spans="1:18" ht="17.25" customHeight="1">
      <c r="A28" s="38"/>
      <c r="B28" s="44"/>
      <c r="C28" s="45" t="s">
        <v>16</v>
      </c>
      <c r="D28" s="40"/>
      <c r="E28" s="40"/>
      <c r="F28" s="1"/>
      <c r="G28" s="41" t="s">
        <v>17</v>
      </c>
      <c r="H28" s="42"/>
      <c r="I28" s="171"/>
      <c r="J28" s="164"/>
      <c r="K28" s="164"/>
      <c r="L28" s="164"/>
      <c r="M28" s="164"/>
      <c r="N28" s="165"/>
      <c r="O28" s="43"/>
      <c r="Q28" s="46"/>
      <c r="R28" s="46"/>
    </row>
    <row r="29" spans="1:18" ht="15">
      <c r="A29" s="38"/>
      <c r="B29" s="40"/>
      <c r="C29" s="47" t="s">
        <v>18</v>
      </c>
      <c r="D29" s="40"/>
      <c r="E29" s="40"/>
      <c r="F29" s="40"/>
      <c r="G29" s="41" t="s">
        <v>19</v>
      </c>
      <c r="H29" s="48"/>
      <c r="I29" s="171" t="s">
        <v>247</v>
      </c>
      <c r="J29" s="171"/>
      <c r="K29" s="171"/>
      <c r="L29" s="171"/>
      <c r="M29" s="171"/>
      <c r="N29" s="172"/>
      <c r="O29" s="43"/>
      <c r="Q29" s="46"/>
      <c r="R29" s="46"/>
    </row>
    <row r="30" spans="1:18" ht="15.75">
      <c r="A30" s="38"/>
      <c r="B30" s="40"/>
      <c r="C30" s="40"/>
      <c r="D30" s="40"/>
      <c r="E30" s="40"/>
      <c r="F30" s="40"/>
      <c r="G30" s="41" t="s">
        <v>20</v>
      </c>
      <c r="H30" s="42"/>
      <c r="I30" s="173"/>
      <c r="J30" s="174"/>
      <c r="K30" s="174"/>
      <c r="L30" s="49" t="s">
        <v>21</v>
      </c>
      <c r="M30" s="175"/>
      <c r="N30" s="172"/>
      <c r="O30" s="43"/>
      <c r="Q30" s="46"/>
      <c r="R30" s="46"/>
    </row>
    <row r="31" spans="1:18" ht="15">
      <c r="A31" s="38"/>
      <c r="B31" s="1"/>
      <c r="C31" s="50" t="s">
        <v>22</v>
      </c>
      <c r="D31" s="40"/>
      <c r="E31" s="40"/>
      <c r="F31" s="40"/>
      <c r="G31" s="50" t="s">
        <v>22</v>
      </c>
      <c r="H31" s="40"/>
      <c r="I31" s="40"/>
      <c r="J31" s="40"/>
      <c r="K31" s="40"/>
      <c r="L31" s="40"/>
      <c r="M31" s="40"/>
      <c r="N31" s="40"/>
      <c r="O31" s="51"/>
      <c r="Q31" s="46"/>
      <c r="R31" s="46"/>
    </row>
    <row r="32" spans="1:18" ht="15.75">
      <c r="A32" s="43"/>
      <c r="B32" s="52" t="s">
        <v>23</v>
      </c>
      <c r="C32" s="176" t="s">
        <v>2</v>
      </c>
      <c r="D32" s="177"/>
      <c r="E32" s="53"/>
      <c r="F32" s="54" t="s">
        <v>24</v>
      </c>
      <c r="G32" s="176" t="s">
        <v>1</v>
      </c>
      <c r="H32" s="178"/>
      <c r="I32" s="178"/>
      <c r="J32" s="178"/>
      <c r="K32" s="178"/>
      <c r="L32" s="178"/>
      <c r="M32" s="178"/>
      <c r="N32" s="179"/>
      <c r="O32" s="43"/>
      <c r="Q32" s="46"/>
      <c r="R32" s="46"/>
    </row>
    <row r="33" spans="1:18" ht="15">
      <c r="A33" s="43"/>
      <c r="B33" s="55" t="s">
        <v>25</v>
      </c>
      <c r="C33" s="162" t="s">
        <v>189</v>
      </c>
      <c r="D33" s="163"/>
      <c r="E33" s="56"/>
      <c r="F33" s="57" t="s">
        <v>26</v>
      </c>
      <c r="G33" s="162" t="s">
        <v>237</v>
      </c>
      <c r="H33" s="164"/>
      <c r="I33" s="164"/>
      <c r="J33" s="164"/>
      <c r="K33" s="164"/>
      <c r="L33" s="164"/>
      <c r="M33" s="164"/>
      <c r="N33" s="165"/>
      <c r="O33" s="43"/>
      <c r="Q33" s="46"/>
      <c r="R33" s="46"/>
    </row>
    <row r="34" spans="1:18" ht="15">
      <c r="A34" s="43"/>
      <c r="B34" s="58" t="s">
        <v>27</v>
      </c>
      <c r="C34" s="162" t="s">
        <v>190</v>
      </c>
      <c r="D34" s="163"/>
      <c r="E34" s="56"/>
      <c r="F34" s="59" t="s">
        <v>28</v>
      </c>
      <c r="G34" s="162" t="s">
        <v>116</v>
      </c>
      <c r="H34" s="164"/>
      <c r="I34" s="164"/>
      <c r="J34" s="164"/>
      <c r="K34" s="164"/>
      <c r="L34" s="164"/>
      <c r="M34" s="164"/>
      <c r="N34" s="165"/>
      <c r="O34" s="43"/>
      <c r="Q34" s="46"/>
      <c r="R34" s="46"/>
    </row>
    <row r="35" spans="1:18" ht="15">
      <c r="A35" s="38"/>
      <c r="B35" s="60" t="s">
        <v>29</v>
      </c>
      <c r="C35" s="61"/>
      <c r="D35" s="62"/>
      <c r="E35" s="63"/>
      <c r="F35" s="60" t="s">
        <v>29</v>
      </c>
      <c r="G35" s="64"/>
      <c r="H35" s="64"/>
      <c r="I35" s="64"/>
      <c r="J35" s="64"/>
      <c r="K35" s="64"/>
      <c r="L35" s="64"/>
      <c r="M35" s="64"/>
      <c r="N35" s="64"/>
      <c r="O35" s="51"/>
      <c r="Q35" s="46"/>
      <c r="R35" s="46"/>
    </row>
    <row r="36" spans="1:18" ht="15">
      <c r="A36" s="43"/>
      <c r="B36" s="55"/>
      <c r="C36" s="162" t="s">
        <v>189</v>
      </c>
      <c r="D36" s="163"/>
      <c r="E36" s="56"/>
      <c r="F36" s="57"/>
      <c r="G36" s="162" t="s">
        <v>237</v>
      </c>
      <c r="H36" s="164"/>
      <c r="I36" s="164"/>
      <c r="J36" s="164"/>
      <c r="K36" s="164"/>
      <c r="L36" s="164"/>
      <c r="M36" s="164"/>
      <c r="N36" s="165"/>
      <c r="O36" s="43"/>
      <c r="Q36" s="46"/>
      <c r="R36" s="46"/>
    </row>
    <row r="37" spans="1:18" ht="15">
      <c r="A37" s="43"/>
      <c r="B37" s="65"/>
      <c r="C37" s="162" t="s">
        <v>191</v>
      </c>
      <c r="D37" s="163"/>
      <c r="E37" s="56"/>
      <c r="F37" s="66"/>
      <c r="G37" s="162" t="s">
        <v>116</v>
      </c>
      <c r="H37" s="164"/>
      <c r="I37" s="164"/>
      <c r="J37" s="164"/>
      <c r="K37" s="164"/>
      <c r="L37" s="164"/>
      <c r="M37" s="164"/>
      <c r="N37" s="165"/>
      <c r="O37" s="43"/>
      <c r="Q37" s="46"/>
      <c r="R37" s="46"/>
    </row>
    <row r="38" spans="1:18" ht="15.75">
      <c r="A38" s="38"/>
      <c r="B38" s="40"/>
      <c r="C38" s="40"/>
      <c r="D38" s="40"/>
      <c r="E38" s="40"/>
      <c r="F38" s="67" t="s">
        <v>30</v>
      </c>
      <c r="G38" s="50"/>
      <c r="H38" s="50"/>
      <c r="I38" s="50"/>
      <c r="J38" s="40"/>
      <c r="K38" s="40"/>
      <c r="L38" s="40"/>
      <c r="M38" s="68"/>
      <c r="N38" s="1"/>
      <c r="O38" s="51"/>
      <c r="Q38" s="46"/>
      <c r="R38" s="46"/>
    </row>
    <row r="39" spans="1:18" ht="15">
      <c r="A39" s="38"/>
      <c r="B39" s="69" t="s">
        <v>31</v>
      </c>
      <c r="C39" s="40"/>
      <c r="D39" s="40"/>
      <c r="E39" s="40"/>
      <c r="F39" s="70" t="s">
        <v>32</v>
      </c>
      <c r="G39" s="70" t="s">
        <v>33</v>
      </c>
      <c r="H39" s="70" t="s">
        <v>34</v>
      </c>
      <c r="I39" s="70" t="s">
        <v>35</v>
      </c>
      <c r="J39" s="70" t="s">
        <v>36</v>
      </c>
      <c r="K39" s="166" t="s">
        <v>37</v>
      </c>
      <c r="L39" s="167"/>
      <c r="M39" s="71" t="s">
        <v>38</v>
      </c>
      <c r="N39" s="72" t="s">
        <v>39</v>
      </c>
      <c r="O39" s="43"/>
      <c r="R39" s="46"/>
    </row>
    <row r="40" spans="1:18" ht="18" customHeight="1">
      <c r="A40" s="43"/>
      <c r="B40" s="73" t="s">
        <v>40</v>
      </c>
      <c r="C40" s="74" t="str">
        <f>IF(C33&gt;"",C33&amp;" - "&amp;G33,"")</f>
        <v>Hietikko, Jorma - Johansson, Berndt</v>
      </c>
      <c r="D40" s="75"/>
      <c r="E40" s="76"/>
      <c r="F40" s="78">
        <v>-7</v>
      </c>
      <c r="G40" s="78">
        <v>7</v>
      </c>
      <c r="H40" s="78">
        <v>9</v>
      </c>
      <c r="I40" s="78">
        <v>12</v>
      </c>
      <c r="J40" s="78"/>
      <c r="K40" s="79">
        <f>IF(ISBLANK(F40),"",COUNTIF(F40:J40,"&gt;=0"))</f>
        <v>3</v>
      </c>
      <c r="L40" s="80">
        <f>IF(ISBLANK(F40),"",(IF(LEFT(F40,1)="-",1,0)+IF(LEFT(G40,1)="-",1,0)+IF(LEFT(H40,1)="-",1,0)+IF(LEFT(I40,1)="-",1,0)+IF(LEFT(J40,1)="-",1,0)))</f>
        <v>1</v>
      </c>
      <c r="M40" s="81">
        <f aca="true" t="shared" si="1" ref="M40:N44">IF(K40=3,1,"")</f>
        <v>1</v>
      </c>
      <c r="N40" s="82">
        <f t="shared" si="1"/>
      </c>
      <c r="O40" s="43"/>
      <c r="Q40" s="46"/>
      <c r="R40" s="46"/>
    </row>
    <row r="41" spans="1:18" ht="18" customHeight="1">
      <c r="A41" s="43"/>
      <c r="B41" s="73" t="s">
        <v>41</v>
      </c>
      <c r="C41" s="75" t="str">
        <f>IF(C34&gt;"",C34&amp;" - "&amp;G34,"")</f>
        <v>Miettinen, Lauri - Hallbäck, Thomas</v>
      </c>
      <c r="D41" s="74"/>
      <c r="E41" s="76"/>
      <c r="F41" s="83">
        <v>-10</v>
      </c>
      <c r="G41" s="78">
        <v>6</v>
      </c>
      <c r="H41" s="78">
        <v>-4</v>
      </c>
      <c r="I41" s="78">
        <v>-5</v>
      </c>
      <c r="J41" s="78"/>
      <c r="K41" s="79">
        <f>IF(ISBLANK(F41),"",COUNTIF(F41:J41,"&gt;=0"))</f>
        <v>1</v>
      </c>
      <c r="L41" s="80">
        <f>IF(ISBLANK(F41),"",(IF(LEFT(F41,1)="-",1,0)+IF(LEFT(G41,1)="-",1,0)+IF(LEFT(H41,1)="-",1,0)+IF(LEFT(I41,1)="-",1,0)+IF(LEFT(J41,1)="-",1,0)))</f>
        <v>3</v>
      </c>
      <c r="M41" s="81">
        <f t="shared" si="1"/>
      </c>
      <c r="N41" s="82">
        <f t="shared" si="1"/>
        <v>1</v>
      </c>
      <c r="O41" s="43"/>
      <c r="Q41" s="46"/>
      <c r="R41" s="46"/>
    </row>
    <row r="42" spans="1:18" ht="18" customHeight="1">
      <c r="A42" s="43"/>
      <c r="B42" s="84" t="s">
        <v>42</v>
      </c>
      <c r="C42" s="85" t="str">
        <f>IF(C36&gt;"",C36&amp;" / "&amp;C37,"")</f>
        <v>Hietikko, Jorma / Jaatinen, Ari</v>
      </c>
      <c r="D42" s="86" t="str">
        <f>IF(G36&gt;"",G36&amp;" / "&amp;G37,"")</f>
        <v>Johansson, Berndt / Hallbäck, Thomas</v>
      </c>
      <c r="E42" s="87"/>
      <c r="F42" s="88">
        <v>-10</v>
      </c>
      <c r="G42" s="105">
        <v>-8</v>
      </c>
      <c r="H42" s="90">
        <v>-6</v>
      </c>
      <c r="I42" s="90"/>
      <c r="J42" s="90"/>
      <c r="K42" s="79">
        <f>IF(ISBLANK(F42),"",COUNTIF(F42:J42,"&gt;=0"))</f>
        <v>0</v>
      </c>
      <c r="L42" s="80">
        <f>IF(ISBLANK(F42),"",(IF(LEFT(F42,1)="-",1,0)+IF(LEFT(G42,1)="-",1,0)+IF(LEFT(H42,1)="-",1,0)+IF(LEFT(I42,1)="-",1,0)+IF(LEFT(J42,1)="-",1,0)))</f>
        <v>3</v>
      </c>
      <c r="M42" s="81">
        <f t="shared" si="1"/>
      </c>
      <c r="N42" s="82">
        <f t="shared" si="1"/>
        <v>1</v>
      </c>
      <c r="O42" s="43"/>
      <c r="Q42" s="46"/>
      <c r="R42" s="46"/>
    </row>
    <row r="43" spans="1:18" ht="18" customHeight="1">
      <c r="A43" s="43"/>
      <c r="B43" s="73" t="s">
        <v>43</v>
      </c>
      <c r="C43" s="75" t="str">
        <f>IF(C33&gt;"",C33&amp;" - "&amp;G34,"")</f>
        <v>Hietikko, Jorma - Hallbäck, Thomas</v>
      </c>
      <c r="D43" s="74"/>
      <c r="E43" s="76"/>
      <c r="F43" s="91">
        <v>-6</v>
      </c>
      <c r="G43" s="78">
        <v>-7</v>
      </c>
      <c r="H43" s="78">
        <v>-8</v>
      </c>
      <c r="I43" s="78"/>
      <c r="J43" s="77"/>
      <c r="K43" s="79">
        <f>IF(ISBLANK(F43),"",COUNTIF(F43:J43,"&gt;=0"))</f>
        <v>0</v>
      </c>
      <c r="L43" s="80">
        <f>IF(ISBLANK(F43),"",(IF(LEFT(F43,1)="-",1,0)+IF(LEFT(G43,1)="-",1,0)+IF(LEFT(H43,1)="-",1,0)+IF(LEFT(I43,1)="-",1,0)+IF(LEFT(J43,1)="-",1,0)))</f>
        <v>3</v>
      </c>
      <c r="M43" s="81">
        <f t="shared" si="1"/>
      </c>
      <c r="N43" s="82">
        <f t="shared" si="1"/>
        <v>1</v>
      </c>
      <c r="O43" s="43"/>
      <c r="Q43" s="46"/>
      <c r="R43" s="46"/>
    </row>
    <row r="44" spans="1:18" ht="18" customHeight="1" thickBot="1">
      <c r="A44" s="43"/>
      <c r="B44" s="73" t="s">
        <v>44</v>
      </c>
      <c r="C44" s="75" t="str">
        <f>IF(C34&gt;"",C34&amp;" - "&amp;G33,"")</f>
        <v>Miettinen, Lauri - Johansson, Berndt</v>
      </c>
      <c r="D44" s="74"/>
      <c r="E44" s="76"/>
      <c r="F44" s="77"/>
      <c r="G44" s="78"/>
      <c r="H44" s="77"/>
      <c r="I44" s="78"/>
      <c r="J44" s="78"/>
      <c r="K44" s="79">
        <f>IF(ISBLANK(F44),"",COUNTIF(F44:J44,"&gt;=0"))</f>
      </c>
      <c r="L44" s="92">
        <f>IF(ISBLANK(F44),"",(IF(LEFT(F44,1)="-",1,0)+IF(LEFT(G44,1)="-",1,0)+IF(LEFT(H44,1)="-",1,0)+IF(LEFT(I44,1)="-",1,0)+IF(LEFT(J44,1)="-",1,0)))</f>
      </c>
      <c r="M44" s="81">
        <f t="shared" si="1"/>
      </c>
      <c r="N44" s="82">
        <f t="shared" si="1"/>
      </c>
      <c r="O44" s="43"/>
      <c r="Q44" s="46"/>
      <c r="R44" s="46"/>
    </row>
    <row r="45" spans="1:18" ht="16.5" thickBot="1">
      <c r="A45" s="38"/>
      <c r="B45" s="40"/>
      <c r="C45" s="40"/>
      <c r="D45" s="40"/>
      <c r="E45" s="40"/>
      <c r="F45" s="40"/>
      <c r="G45" s="40"/>
      <c r="H45" s="40"/>
      <c r="I45" s="93" t="s">
        <v>45</v>
      </c>
      <c r="J45" s="94"/>
      <c r="K45" s="95">
        <f>IF(ISBLANK(D40),"",SUM(K40:K44))</f>
      </c>
      <c r="L45" s="96">
        <f>IF(ISBLANK(E40),"",SUM(L40:L44))</f>
      </c>
      <c r="M45" s="97">
        <f>IF(ISBLANK(F40),"",SUM(M40:M44))</f>
        <v>1</v>
      </c>
      <c r="N45" s="98">
        <f>IF(ISBLANK(F40),"",SUM(N40:N44))</f>
        <v>3</v>
      </c>
      <c r="O45" s="43"/>
      <c r="Q45" s="46"/>
      <c r="R45" s="46"/>
    </row>
    <row r="46" spans="1:18" ht="15">
      <c r="A46" s="38"/>
      <c r="B46" s="39" t="s">
        <v>46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51"/>
      <c r="Q46" s="46"/>
      <c r="R46" s="46"/>
    </row>
    <row r="47" spans="1:18" ht="15">
      <c r="A47" s="38"/>
      <c r="B47" s="99" t="s">
        <v>47</v>
      </c>
      <c r="C47" s="99"/>
      <c r="D47" s="99" t="s">
        <v>49</v>
      </c>
      <c r="E47" s="100"/>
      <c r="F47" s="99"/>
      <c r="G47" s="99" t="s">
        <v>48</v>
      </c>
      <c r="H47" s="100"/>
      <c r="I47" s="99"/>
      <c r="J47" s="3" t="s">
        <v>50</v>
      </c>
      <c r="K47" s="1"/>
      <c r="L47" s="40"/>
      <c r="M47" s="40"/>
      <c r="N47" s="40"/>
      <c r="O47" s="51"/>
      <c r="Q47" s="46"/>
      <c r="R47" s="46"/>
    </row>
    <row r="48" spans="1:18" ht="18.75" thickBot="1">
      <c r="A48" s="38"/>
      <c r="B48" s="40"/>
      <c r="C48" s="40"/>
      <c r="D48" s="40"/>
      <c r="E48" s="40"/>
      <c r="F48" s="40"/>
      <c r="G48" s="40"/>
      <c r="H48" s="40"/>
      <c r="I48" s="40"/>
      <c r="J48" s="168" t="str">
        <f>IF(M45=3,C32,IF(N45=3,G32,""))</f>
        <v>MBF</v>
      </c>
      <c r="K48" s="169"/>
      <c r="L48" s="169"/>
      <c r="M48" s="169"/>
      <c r="N48" s="170"/>
      <c r="O48" s="43"/>
      <c r="Q48" s="46"/>
      <c r="R48" s="46"/>
    </row>
    <row r="49" spans="1:18" ht="18">
      <c r="A49" s="101"/>
      <c r="B49" s="102"/>
      <c r="C49" s="102"/>
      <c r="D49" s="102"/>
      <c r="E49" s="102"/>
      <c r="F49" s="102"/>
      <c r="G49" s="102"/>
      <c r="H49" s="102"/>
      <c r="I49" s="102"/>
      <c r="J49" s="103"/>
      <c r="K49" s="103"/>
      <c r="L49" s="103"/>
      <c r="M49" s="103"/>
      <c r="N49" s="103"/>
      <c r="O49" s="8"/>
      <c r="Q49" s="46"/>
      <c r="R49" s="46"/>
    </row>
    <row r="50" spans="2:18" ht="15">
      <c r="B50" s="104" t="s">
        <v>51</v>
      </c>
      <c r="Q50" s="46"/>
      <c r="R50" s="46"/>
    </row>
    <row r="51" spans="1:17" ht="15.75">
      <c r="A51" s="32"/>
      <c r="B51" s="33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6"/>
      <c r="Q51" s="37" t="s">
        <v>11</v>
      </c>
    </row>
    <row r="52" spans="1:17" ht="15.75">
      <c r="A52" s="38"/>
      <c r="B52" s="1"/>
      <c r="C52" s="39" t="s">
        <v>12</v>
      </c>
      <c r="D52" s="40"/>
      <c r="E52" s="40"/>
      <c r="F52" s="1"/>
      <c r="G52" s="41" t="s">
        <v>13</v>
      </c>
      <c r="H52" s="42"/>
      <c r="I52" s="171" t="s">
        <v>14</v>
      </c>
      <c r="J52" s="164"/>
      <c r="K52" s="164"/>
      <c r="L52" s="164"/>
      <c r="M52" s="164"/>
      <c r="N52" s="165"/>
      <c r="O52" s="43"/>
      <c r="Q52" s="37" t="s">
        <v>15</v>
      </c>
    </row>
    <row r="53" spans="1:18" ht="17.25" customHeight="1">
      <c r="A53" s="38"/>
      <c r="B53" s="44"/>
      <c r="C53" s="45" t="s">
        <v>16</v>
      </c>
      <c r="D53" s="40"/>
      <c r="E53" s="40"/>
      <c r="F53" s="1"/>
      <c r="G53" s="41" t="s">
        <v>17</v>
      </c>
      <c r="H53" s="42"/>
      <c r="I53" s="171"/>
      <c r="J53" s="164"/>
      <c r="K53" s="164"/>
      <c r="L53" s="164"/>
      <c r="M53" s="164"/>
      <c r="N53" s="165"/>
      <c r="O53" s="43"/>
      <c r="Q53" s="46"/>
      <c r="R53" s="46"/>
    </row>
    <row r="54" spans="1:18" ht="15">
      <c r="A54" s="38"/>
      <c r="B54" s="40"/>
      <c r="C54" s="47" t="s">
        <v>18</v>
      </c>
      <c r="D54" s="40"/>
      <c r="E54" s="40"/>
      <c r="F54" s="40"/>
      <c r="G54" s="41" t="s">
        <v>19</v>
      </c>
      <c r="H54" s="48"/>
      <c r="I54" s="171" t="s">
        <v>247</v>
      </c>
      <c r="J54" s="171"/>
      <c r="K54" s="171"/>
      <c r="L54" s="171"/>
      <c r="M54" s="171"/>
      <c r="N54" s="172"/>
      <c r="O54" s="43"/>
      <c r="Q54" s="46"/>
      <c r="R54" s="46"/>
    </row>
    <row r="55" spans="1:18" ht="15.75">
      <c r="A55" s="38"/>
      <c r="B55" s="40"/>
      <c r="C55" s="40"/>
      <c r="D55" s="40"/>
      <c r="E55" s="40"/>
      <c r="F55" s="40"/>
      <c r="G55" s="41" t="s">
        <v>20</v>
      </c>
      <c r="H55" s="42"/>
      <c r="I55" s="173"/>
      <c r="J55" s="174"/>
      <c r="K55" s="174"/>
      <c r="L55" s="49" t="s">
        <v>21</v>
      </c>
      <c r="M55" s="175"/>
      <c r="N55" s="172"/>
      <c r="O55" s="43"/>
      <c r="Q55" s="46"/>
      <c r="R55" s="46"/>
    </row>
    <row r="56" spans="1:18" ht="15">
      <c r="A56" s="38"/>
      <c r="B56" s="1"/>
      <c r="C56" s="50" t="s">
        <v>22</v>
      </c>
      <c r="D56" s="40"/>
      <c r="E56" s="40"/>
      <c r="F56" s="40"/>
      <c r="G56" s="50" t="s">
        <v>22</v>
      </c>
      <c r="H56" s="40"/>
      <c r="I56" s="40"/>
      <c r="J56" s="40"/>
      <c r="K56" s="40"/>
      <c r="L56" s="40"/>
      <c r="M56" s="40"/>
      <c r="N56" s="40"/>
      <c r="O56" s="51"/>
      <c r="Q56" s="46"/>
      <c r="R56" s="46"/>
    </row>
    <row r="57" spans="1:18" ht="15.75">
      <c r="A57" s="43"/>
      <c r="B57" s="52" t="s">
        <v>23</v>
      </c>
      <c r="C57" s="176" t="s">
        <v>7</v>
      </c>
      <c r="D57" s="177"/>
      <c r="E57" s="53"/>
      <c r="F57" s="54" t="s">
        <v>24</v>
      </c>
      <c r="G57" s="176" t="s">
        <v>1</v>
      </c>
      <c r="H57" s="178"/>
      <c r="I57" s="178"/>
      <c r="J57" s="178"/>
      <c r="K57" s="178"/>
      <c r="L57" s="178"/>
      <c r="M57" s="178"/>
      <c r="N57" s="179"/>
      <c r="O57" s="43"/>
      <c r="Q57" s="46"/>
      <c r="R57" s="46"/>
    </row>
    <row r="58" spans="1:18" ht="15">
      <c r="A58" s="43"/>
      <c r="B58" s="55" t="s">
        <v>25</v>
      </c>
      <c r="C58" s="162" t="s">
        <v>186</v>
      </c>
      <c r="D58" s="163"/>
      <c r="E58" s="56"/>
      <c r="F58" s="57" t="s">
        <v>26</v>
      </c>
      <c r="G58" s="162" t="s">
        <v>237</v>
      </c>
      <c r="H58" s="164"/>
      <c r="I58" s="164"/>
      <c r="J58" s="164"/>
      <c r="K58" s="164"/>
      <c r="L58" s="164"/>
      <c r="M58" s="164"/>
      <c r="N58" s="165"/>
      <c r="O58" s="43"/>
      <c r="Q58" s="46"/>
      <c r="R58" s="46"/>
    </row>
    <row r="59" spans="1:18" ht="15">
      <c r="A59" s="43"/>
      <c r="B59" s="58" t="s">
        <v>27</v>
      </c>
      <c r="C59" s="162" t="s">
        <v>185</v>
      </c>
      <c r="D59" s="163"/>
      <c r="E59" s="56"/>
      <c r="F59" s="59" t="s">
        <v>28</v>
      </c>
      <c r="G59" s="162" t="s">
        <v>116</v>
      </c>
      <c r="H59" s="164"/>
      <c r="I59" s="164"/>
      <c r="J59" s="164"/>
      <c r="K59" s="164"/>
      <c r="L59" s="164"/>
      <c r="M59" s="164"/>
      <c r="N59" s="165"/>
      <c r="O59" s="43"/>
      <c r="Q59" s="46"/>
      <c r="R59" s="46"/>
    </row>
    <row r="60" spans="1:18" ht="15">
      <c r="A60" s="38"/>
      <c r="B60" s="60" t="s">
        <v>29</v>
      </c>
      <c r="C60" s="61"/>
      <c r="D60" s="62"/>
      <c r="E60" s="63"/>
      <c r="F60" s="60" t="s">
        <v>29</v>
      </c>
      <c r="G60" s="64"/>
      <c r="H60" s="64"/>
      <c r="I60" s="64"/>
      <c r="J60" s="64"/>
      <c r="K60" s="64"/>
      <c r="L60" s="64"/>
      <c r="M60" s="64"/>
      <c r="N60" s="64"/>
      <c r="O60" s="51"/>
      <c r="Q60" s="46"/>
      <c r="R60" s="46"/>
    </row>
    <row r="61" spans="1:18" ht="15">
      <c r="A61" s="43"/>
      <c r="B61" s="55"/>
      <c r="C61" s="162" t="s">
        <v>186</v>
      </c>
      <c r="D61" s="163"/>
      <c r="E61" s="56"/>
      <c r="F61" s="57"/>
      <c r="G61" s="162" t="s">
        <v>237</v>
      </c>
      <c r="H61" s="164"/>
      <c r="I61" s="164"/>
      <c r="J61" s="164"/>
      <c r="K61" s="164"/>
      <c r="L61" s="164"/>
      <c r="M61" s="164"/>
      <c r="N61" s="165"/>
      <c r="O61" s="43"/>
      <c r="Q61" s="46"/>
      <c r="R61" s="46"/>
    </row>
    <row r="62" spans="1:18" ht="15">
      <c r="A62" s="43"/>
      <c r="B62" s="65"/>
      <c r="C62" s="162" t="s">
        <v>185</v>
      </c>
      <c r="D62" s="163"/>
      <c r="E62" s="56"/>
      <c r="F62" s="66"/>
      <c r="G62" s="162" t="s">
        <v>116</v>
      </c>
      <c r="H62" s="164"/>
      <c r="I62" s="164"/>
      <c r="J62" s="164"/>
      <c r="K62" s="164"/>
      <c r="L62" s="164"/>
      <c r="M62" s="164"/>
      <c r="N62" s="165"/>
      <c r="O62" s="43"/>
      <c r="Q62" s="46"/>
      <c r="R62" s="46"/>
    </row>
    <row r="63" spans="1:18" ht="15.75">
      <c r="A63" s="38"/>
      <c r="B63" s="40"/>
      <c r="C63" s="40"/>
      <c r="D63" s="40"/>
      <c r="E63" s="40"/>
      <c r="F63" s="67" t="s">
        <v>30</v>
      </c>
      <c r="G63" s="50"/>
      <c r="H63" s="50"/>
      <c r="I63" s="50"/>
      <c r="J63" s="40"/>
      <c r="K63" s="40"/>
      <c r="L63" s="40"/>
      <c r="M63" s="68"/>
      <c r="N63" s="1"/>
      <c r="O63" s="51"/>
      <c r="Q63" s="46"/>
      <c r="R63" s="46"/>
    </row>
    <row r="64" spans="1:18" ht="15">
      <c r="A64" s="38"/>
      <c r="B64" s="69" t="s">
        <v>31</v>
      </c>
      <c r="C64" s="40"/>
      <c r="D64" s="40"/>
      <c r="E64" s="40"/>
      <c r="F64" s="70" t="s">
        <v>32</v>
      </c>
      <c r="G64" s="70" t="s">
        <v>33</v>
      </c>
      <c r="H64" s="70" t="s">
        <v>34</v>
      </c>
      <c r="I64" s="70" t="s">
        <v>35</v>
      </c>
      <c r="J64" s="70" t="s">
        <v>36</v>
      </c>
      <c r="K64" s="166" t="s">
        <v>37</v>
      </c>
      <c r="L64" s="167"/>
      <c r="M64" s="71" t="s">
        <v>38</v>
      </c>
      <c r="N64" s="72" t="s">
        <v>39</v>
      </c>
      <c r="O64" s="43"/>
      <c r="R64" s="46"/>
    </row>
    <row r="65" spans="1:18" ht="18" customHeight="1">
      <c r="A65" s="43"/>
      <c r="B65" s="73" t="s">
        <v>40</v>
      </c>
      <c r="C65" s="74" t="str">
        <f>IF(C58&gt;"",C58&amp;" - "&amp;G58,"")</f>
        <v>Lappalainen, Matti - Johansson, Berndt</v>
      </c>
      <c r="D65" s="75"/>
      <c r="E65" s="76"/>
      <c r="F65" s="78">
        <v>8</v>
      </c>
      <c r="G65" s="78">
        <v>7</v>
      </c>
      <c r="H65" s="78">
        <v>7</v>
      </c>
      <c r="I65" s="78"/>
      <c r="J65" s="78"/>
      <c r="K65" s="79">
        <f>IF(ISBLANK(F65),"",COUNTIF(F65:J65,"&gt;=0"))</f>
        <v>3</v>
      </c>
      <c r="L65" s="80">
        <f>IF(ISBLANK(F65),"",(IF(LEFT(F65,1)="-",1,0)+IF(LEFT(G65,1)="-",1,0)+IF(LEFT(H65,1)="-",1,0)+IF(LEFT(I65,1)="-",1,0)+IF(LEFT(J65,1)="-",1,0)))</f>
        <v>0</v>
      </c>
      <c r="M65" s="81">
        <f aca="true" t="shared" si="2" ref="M65:N69">IF(K65=3,1,"")</f>
        <v>1</v>
      </c>
      <c r="N65" s="82">
        <f t="shared" si="2"/>
      </c>
      <c r="O65" s="43"/>
      <c r="Q65" s="46"/>
      <c r="R65" s="46"/>
    </row>
    <row r="66" spans="1:18" ht="18" customHeight="1">
      <c r="A66" s="43"/>
      <c r="B66" s="73" t="s">
        <v>41</v>
      </c>
      <c r="C66" s="75" t="str">
        <f>IF(C59&gt;"",C59&amp;" - "&amp;G59,"")</f>
        <v>Somervuori, Jukka - Hallbäck, Thomas</v>
      </c>
      <c r="D66" s="74"/>
      <c r="E66" s="76"/>
      <c r="F66" s="83">
        <v>-9</v>
      </c>
      <c r="G66" s="78">
        <v>-5</v>
      </c>
      <c r="H66" s="78">
        <v>-9</v>
      </c>
      <c r="I66" s="78"/>
      <c r="J66" s="78"/>
      <c r="K66" s="79">
        <f>IF(ISBLANK(F66),"",COUNTIF(F66:J66,"&gt;=0"))</f>
        <v>0</v>
      </c>
      <c r="L66" s="80">
        <f>IF(ISBLANK(F66),"",(IF(LEFT(F66,1)="-",1,0)+IF(LEFT(G66,1)="-",1,0)+IF(LEFT(H66,1)="-",1,0)+IF(LEFT(I66,1)="-",1,0)+IF(LEFT(J66,1)="-",1,0)))</f>
        <v>3</v>
      </c>
      <c r="M66" s="81">
        <f t="shared" si="2"/>
      </c>
      <c r="N66" s="82">
        <f t="shared" si="2"/>
        <v>1</v>
      </c>
      <c r="O66" s="43"/>
      <c r="Q66" s="46"/>
      <c r="R66" s="46"/>
    </row>
    <row r="67" spans="1:18" ht="18" customHeight="1">
      <c r="A67" s="43"/>
      <c r="B67" s="84" t="s">
        <v>42</v>
      </c>
      <c r="C67" s="85" t="str">
        <f>IF(C61&gt;"",C61&amp;" / "&amp;C62,"")</f>
        <v>Lappalainen, Matti / Somervuori, Jukka</v>
      </c>
      <c r="D67" s="86" t="str">
        <f>IF(G61&gt;"",G61&amp;" / "&amp;G62,"")</f>
        <v>Johansson, Berndt / Hallbäck, Thomas</v>
      </c>
      <c r="E67" s="87"/>
      <c r="F67" s="88">
        <v>9</v>
      </c>
      <c r="G67" s="105">
        <v>8</v>
      </c>
      <c r="H67" s="90">
        <v>-11</v>
      </c>
      <c r="I67" s="90">
        <v>9</v>
      </c>
      <c r="J67" s="90"/>
      <c r="K67" s="79">
        <f>IF(ISBLANK(F67),"",COUNTIF(F67:J67,"&gt;=0"))</f>
        <v>3</v>
      </c>
      <c r="L67" s="80">
        <f>IF(ISBLANK(F67),"",(IF(LEFT(F67,1)="-",1,0)+IF(LEFT(G67,1)="-",1,0)+IF(LEFT(H67,1)="-",1,0)+IF(LEFT(I67,1)="-",1,0)+IF(LEFT(J67,1)="-",1,0)))</f>
        <v>1</v>
      </c>
      <c r="M67" s="81">
        <f t="shared" si="2"/>
        <v>1</v>
      </c>
      <c r="N67" s="82">
        <f t="shared" si="2"/>
      </c>
      <c r="O67" s="43"/>
      <c r="Q67" s="46"/>
      <c r="R67" s="46"/>
    </row>
    <row r="68" spans="1:18" ht="18" customHeight="1">
      <c r="A68" s="43"/>
      <c r="B68" s="73" t="s">
        <v>43</v>
      </c>
      <c r="C68" s="75" t="str">
        <f>IF(C58&gt;"",C58&amp;" - "&amp;G59,"")</f>
        <v>Lappalainen, Matti - Hallbäck, Thomas</v>
      </c>
      <c r="D68" s="74"/>
      <c r="E68" s="76"/>
      <c r="F68" s="91">
        <v>0</v>
      </c>
      <c r="G68" s="78">
        <v>0</v>
      </c>
      <c r="H68" s="78">
        <v>0</v>
      </c>
      <c r="I68" s="78" t="s">
        <v>238</v>
      </c>
      <c r="J68" s="77"/>
      <c r="K68" s="79">
        <f>IF(ISBLANK(F68),"",COUNTIF(F68:J68,"&gt;=0"))</f>
        <v>3</v>
      </c>
      <c r="L68" s="80">
        <f>IF(ISBLANK(F68),"",(IF(LEFT(F68,1)="-",1,0)+IF(LEFT(G68,1)="-",1,0)+IF(LEFT(H68,1)="-",1,0)+IF(LEFT(I68,1)="-",1,0)+IF(LEFT(J68,1)="-",1,0)))</f>
        <v>0</v>
      </c>
      <c r="M68" s="81">
        <f t="shared" si="2"/>
        <v>1</v>
      </c>
      <c r="N68" s="82">
        <f t="shared" si="2"/>
      </c>
      <c r="O68" s="43"/>
      <c r="Q68" s="46"/>
      <c r="R68" s="46"/>
    </row>
    <row r="69" spans="1:18" ht="18" customHeight="1" thickBot="1">
      <c r="A69" s="43"/>
      <c r="B69" s="73" t="s">
        <v>44</v>
      </c>
      <c r="C69" s="75" t="str">
        <f>IF(C59&gt;"",C59&amp;" - "&amp;G58,"")</f>
        <v>Somervuori, Jukka - Johansson, Berndt</v>
      </c>
      <c r="D69" s="74"/>
      <c r="E69" s="76"/>
      <c r="F69" s="77"/>
      <c r="G69" s="78"/>
      <c r="H69" s="77"/>
      <c r="I69" s="78"/>
      <c r="J69" s="78"/>
      <c r="K69" s="79">
        <f>IF(ISBLANK(F69),"",COUNTIF(F69:J69,"&gt;=0"))</f>
      </c>
      <c r="L69" s="92">
        <f>IF(ISBLANK(F69),"",(IF(LEFT(F69,1)="-",1,0)+IF(LEFT(G69,1)="-",1,0)+IF(LEFT(H69,1)="-",1,0)+IF(LEFT(I69,1)="-",1,0)+IF(LEFT(J69,1)="-",1,0)))</f>
      </c>
      <c r="M69" s="81">
        <f t="shared" si="2"/>
      </c>
      <c r="N69" s="82">
        <f t="shared" si="2"/>
      </c>
      <c r="O69" s="43"/>
      <c r="Q69" s="46"/>
      <c r="R69" s="46"/>
    </row>
    <row r="70" spans="1:18" ht="16.5" thickBot="1">
      <c r="A70" s="38"/>
      <c r="B70" s="40"/>
      <c r="C70" s="40"/>
      <c r="D70" s="40"/>
      <c r="E70" s="40"/>
      <c r="F70" s="40"/>
      <c r="G70" s="40"/>
      <c r="H70" s="40"/>
      <c r="I70" s="93" t="s">
        <v>45</v>
      </c>
      <c r="J70" s="94"/>
      <c r="K70" s="95">
        <f>IF(ISBLANK(D65),"",SUM(K65:K69))</f>
      </c>
      <c r="L70" s="96">
        <f>IF(ISBLANK(E65),"",SUM(L65:L69))</f>
      </c>
      <c r="M70" s="97">
        <f>IF(ISBLANK(F65),"",SUM(M65:M69))</f>
        <v>3</v>
      </c>
      <c r="N70" s="98">
        <f>IF(ISBLANK(F65),"",SUM(N65:N69))</f>
        <v>1</v>
      </c>
      <c r="O70" s="43"/>
      <c r="Q70" s="46"/>
      <c r="R70" s="46"/>
    </row>
    <row r="71" spans="1:18" ht="15">
      <c r="A71" s="38"/>
      <c r="B71" s="39" t="s">
        <v>46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51"/>
      <c r="Q71" s="46"/>
      <c r="R71" s="46"/>
    </row>
    <row r="72" spans="1:18" ht="15">
      <c r="A72" s="38"/>
      <c r="B72" s="99" t="s">
        <v>47</v>
      </c>
      <c r="C72" s="99"/>
      <c r="D72" s="99" t="s">
        <v>49</v>
      </c>
      <c r="E72" s="100"/>
      <c r="F72" s="99"/>
      <c r="G72" s="99" t="s">
        <v>48</v>
      </c>
      <c r="H72" s="100"/>
      <c r="I72" s="99"/>
      <c r="J72" s="3" t="s">
        <v>50</v>
      </c>
      <c r="K72" s="1"/>
      <c r="L72" s="40"/>
      <c r="M72" s="40"/>
      <c r="N72" s="40"/>
      <c r="O72" s="51"/>
      <c r="Q72" s="46"/>
      <c r="R72" s="46"/>
    </row>
    <row r="73" spans="1:18" ht="18.75" thickBot="1">
      <c r="A73" s="38"/>
      <c r="B73" s="40"/>
      <c r="C73" s="40"/>
      <c r="D73" s="40"/>
      <c r="E73" s="40"/>
      <c r="F73" s="40"/>
      <c r="G73" s="40"/>
      <c r="H73" s="40"/>
      <c r="I73" s="40"/>
      <c r="J73" s="168" t="str">
        <f>IF(M70=3,C57,IF(N70=3,G57,""))</f>
        <v>BK</v>
      </c>
      <c r="K73" s="169"/>
      <c r="L73" s="169"/>
      <c r="M73" s="169"/>
      <c r="N73" s="170"/>
      <c r="O73" s="43"/>
      <c r="Q73" s="46"/>
      <c r="R73" s="46"/>
    </row>
    <row r="74" spans="1:18" ht="18">
      <c r="A74" s="101"/>
      <c r="B74" s="102"/>
      <c r="C74" s="102"/>
      <c r="D74" s="102"/>
      <c r="E74" s="102"/>
      <c r="F74" s="102"/>
      <c r="G74" s="102"/>
      <c r="H74" s="102"/>
      <c r="I74" s="102"/>
      <c r="J74" s="103"/>
      <c r="K74" s="103"/>
      <c r="L74" s="103"/>
      <c r="M74" s="103"/>
      <c r="N74" s="103"/>
      <c r="O74" s="8"/>
      <c r="Q74" s="46"/>
      <c r="R74" s="46"/>
    </row>
    <row r="75" spans="2:18" ht="15">
      <c r="B75" s="104" t="s">
        <v>51</v>
      </c>
      <c r="Q75" s="46"/>
      <c r="R75" s="46"/>
    </row>
    <row r="76" spans="1:17" ht="15.75">
      <c r="A76" s="32"/>
      <c r="B76" s="33"/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6"/>
      <c r="Q76" s="37" t="s">
        <v>11</v>
      </c>
    </row>
    <row r="77" spans="1:17" ht="15.75">
      <c r="A77" s="38"/>
      <c r="B77" s="1"/>
      <c r="C77" s="39" t="s">
        <v>12</v>
      </c>
      <c r="D77" s="40"/>
      <c r="E77" s="40"/>
      <c r="F77" s="1"/>
      <c r="G77" s="41" t="s">
        <v>13</v>
      </c>
      <c r="H77" s="42"/>
      <c r="I77" s="171" t="s">
        <v>14</v>
      </c>
      <c r="J77" s="164"/>
      <c r="K77" s="164"/>
      <c r="L77" s="164"/>
      <c r="M77" s="164"/>
      <c r="N77" s="165"/>
      <c r="O77" s="43"/>
      <c r="Q77" s="37" t="s">
        <v>15</v>
      </c>
    </row>
    <row r="78" spans="1:18" ht="17.25" customHeight="1">
      <c r="A78" s="38"/>
      <c r="B78" s="44"/>
      <c r="C78" s="45" t="s">
        <v>16</v>
      </c>
      <c r="D78" s="40"/>
      <c r="E78" s="40"/>
      <c r="F78" s="1"/>
      <c r="G78" s="41" t="s">
        <v>17</v>
      </c>
      <c r="H78" s="42"/>
      <c r="I78" s="171"/>
      <c r="J78" s="164"/>
      <c r="K78" s="164"/>
      <c r="L78" s="164"/>
      <c r="M78" s="164"/>
      <c r="N78" s="165"/>
      <c r="O78" s="43"/>
      <c r="Q78" s="46"/>
      <c r="R78" s="46"/>
    </row>
    <row r="79" spans="1:18" ht="15">
      <c r="A79" s="38"/>
      <c r="B79" s="40"/>
      <c r="C79" s="47" t="s">
        <v>18</v>
      </c>
      <c r="D79" s="40"/>
      <c r="E79" s="40"/>
      <c r="F79" s="40"/>
      <c r="G79" s="41" t="s">
        <v>19</v>
      </c>
      <c r="H79" s="48"/>
      <c r="I79" s="171"/>
      <c r="J79" s="171"/>
      <c r="K79" s="171"/>
      <c r="L79" s="171"/>
      <c r="M79" s="171"/>
      <c r="N79" s="172"/>
      <c r="O79" s="43"/>
      <c r="Q79" s="46"/>
      <c r="R79" s="46"/>
    </row>
    <row r="80" spans="1:18" ht="15.75">
      <c r="A80" s="38"/>
      <c r="B80" s="40"/>
      <c r="C80" s="40"/>
      <c r="D80" s="40"/>
      <c r="E80" s="40"/>
      <c r="F80" s="40"/>
      <c r="G80" s="41" t="s">
        <v>20</v>
      </c>
      <c r="H80" s="42"/>
      <c r="I80" s="173"/>
      <c r="J80" s="174"/>
      <c r="K80" s="174"/>
      <c r="L80" s="49" t="s">
        <v>21</v>
      </c>
      <c r="M80" s="175"/>
      <c r="N80" s="172"/>
      <c r="O80" s="43"/>
      <c r="Q80" s="46"/>
      <c r="R80" s="46"/>
    </row>
    <row r="81" spans="1:18" ht="15">
      <c r="A81" s="38"/>
      <c r="B81" s="1"/>
      <c r="C81" s="50" t="s">
        <v>22</v>
      </c>
      <c r="D81" s="40"/>
      <c r="E81" s="40"/>
      <c r="F81" s="40"/>
      <c r="G81" s="50" t="s">
        <v>22</v>
      </c>
      <c r="H81" s="40"/>
      <c r="I81" s="40"/>
      <c r="J81" s="40"/>
      <c r="K81" s="40"/>
      <c r="L81" s="40"/>
      <c r="M81" s="40"/>
      <c r="N81" s="40"/>
      <c r="O81" s="51"/>
      <c r="Q81" s="46"/>
      <c r="R81" s="46"/>
    </row>
    <row r="82" spans="1:18" ht="15.75">
      <c r="A82" s="43"/>
      <c r="B82" s="52" t="s">
        <v>23</v>
      </c>
      <c r="C82" s="176"/>
      <c r="D82" s="177"/>
      <c r="E82" s="53"/>
      <c r="F82" s="54" t="s">
        <v>24</v>
      </c>
      <c r="G82" s="176"/>
      <c r="H82" s="178"/>
      <c r="I82" s="178"/>
      <c r="J82" s="178"/>
      <c r="K82" s="178"/>
      <c r="L82" s="178"/>
      <c r="M82" s="178"/>
      <c r="N82" s="179"/>
      <c r="O82" s="43"/>
      <c r="Q82" s="46"/>
      <c r="R82" s="46"/>
    </row>
    <row r="83" spans="1:18" ht="15">
      <c r="A83" s="43"/>
      <c r="B83" s="55" t="s">
        <v>25</v>
      </c>
      <c r="C83" s="162"/>
      <c r="D83" s="163"/>
      <c r="E83" s="56"/>
      <c r="F83" s="57" t="s">
        <v>26</v>
      </c>
      <c r="G83" s="162"/>
      <c r="H83" s="164"/>
      <c r="I83" s="164"/>
      <c r="J83" s="164"/>
      <c r="K83" s="164"/>
      <c r="L83" s="164"/>
      <c r="M83" s="164"/>
      <c r="N83" s="165"/>
      <c r="O83" s="43"/>
      <c r="Q83" s="46"/>
      <c r="R83" s="46"/>
    </row>
    <row r="84" spans="1:18" ht="15">
      <c r="A84" s="43"/>
      <c r="B84" s="58" t="s">
        <v>27</v>
      </c>
      <c r="C84" s="162"/>
      <c r="D84" s="163"/>
      <c r="E84" s="56"/>
      <c r="F84" s="59" t="s">
        <v>28</v>
      </c>
      <c r="G84" s="162"/>
      <c r="H84" s="164"/>
      <c r="I84" s="164"/>
      <c r="J84" s="164"/>
      <c r="K84" s="164"/>
      <c r="L84" s="164"/>
      <c r="M84" s="164"/>
      <c r="N84" s="165"/>
      <c r="O84" s="43"/>
      <c r="Q84" s="46"/>
      <c r="R84" s="46"/>
    </row>
    <row r="85" spans="1:18" ht="15">
      <c r="A85" s="38"/>
      <c r="B85" s="60" t="s">
        <v>29</v>
      </c>
      <c r="C85" s="61"/>
      <c r="D85" s="62"/>
      <c r="E85" s="63"/>
      <c r="F85" s="60" t="s">
        <v>29</v>
      </c>
      <c r="G85" s="64"/>
      <c r="H85" s="64"/>
      <c r="I85" s="64"/>
      <c r="J85" s="64"/>
      <c r="K85" s="64"/>
      <c r="L85" s="64"/>
      <c r="M85" s="64"/>
      <c r="N85" s="64"/>
      <c r="O85" s="51"/>
      <c r="Q85" s="46"/>
      <c r="R85" s="46"/>
    </row>
    <row r="86" spans="1:18" ht="15">
      <c r="A86" s="43"/>
      <c r="B86" s="55"/>
      <c r="C86" s="162"/>
      <c r="D86" s="163"/>
      <c r="E86" s="56"/>
      <c r="F86" s="57"/>
      <c r="G86" s="162"/>
      <c r="H86" s="164"/>
      <c r="I86" s="164"/>
      <c r="J86" s="164"/>
      <c r="K86" s="164"/>
      <c r="L86" s="164"/>
      <c r="M86" s="164"/>
      <c r="N86" s="165"/>
      <c r="O86" s="43"/>
      <c r="Q86" s="46"/>
      <c r="R86" s="46"/>
    </row>
    <row r="87" spans="1:18" ht="15">
      <c r="A87" s="43"/>
      <c r="B87" s="65"/>
      <c r="C87" s="162"/>
      <c r="D87" s="163"/>
      <c r="E87" s="56"/>
      <c r="F87" s="66"/>
      <c r="G87" s="162"/>
      <c r="H87" s="164"/>
      <c r="I87" s="164"/>
      <c r="J87" s="164"/>
      <c r="K87" s="164"/>
      <c r="L87" s="164"/>
      <c r="M87" s="164"/>
      <c r="N87" s="165"/>
      <c r="O87" s="43"/>
      <c r="Q87" s="46"/>
      <c r="R87" s="46"/>
    </row>
    <row r="88" spans="1:18" ht="15.75">
      <c r="A88" s="38"/>
      <c r="B88" s="40"/>
      <c r="C88" s="40"/>
      <c r="D88" s="40"/>
      <c r="E88" s="40"/>
      <c r="F88" s="67" t="s">
        <v>30</v>
      </c>
      <c r="G88" s="50"/>
      <c r="H88" s="50"/>
      <c r="I88" s="50"/>
      <c r="J88" s="40"/>
      <c r="K88" s="40"/>
      <c r="L88" s="40"/>
      <c r="M88" s="68"/>
      <c r="N88" s="1"/>
      <c r="O88" s="51"/>
      <c r="Q88" s="46"/>
      <c r="R88" s="46"/>
    </row>
    <row r="89" spans="1:18" ht="15">
      <c r="A89" s="38"/>
      <c r="B89" s="69" t="s">
        <v>31</v>
      </c>
      <c r="C89" s="40"/>
      <c r="D89" s="40"/>
      <c r="E89" s="40"/>
      <c r="F89" s="70" t="s">
        <v>32</v>
      </c>
      <c r="G89" s="70" t="s">
        <v>33</v>
      </c>
      <c r="H89" s="70" t="s">
        <v>34</v>
      </c>
      <c r="I89" s="70" t="s">
        <v>35</v>
      </c>
      <c r="J89" s="70" t="s">
        <v>36</v>
      </c>
      <c r="K89" s="166" t="s">
        <v>37</v>
      </c>
      <c r="L89" s="167"/>
      <c r="M89" s="71" t="s">
        <v>38</v>
      </c>
      <c r="N89" s="72" t="s">
        <v>39</v>
      </c>
      <c r="O89" s="43"/>
      <c r="R89" s="46"/>
    </row>
    <row r="90" spans="1:18" ht="18" customHeight="1">
      <c r="A90" s="43"/>
      <c r="B90" s="73" t="s">
        <v>40</v>
      </c>
      <c r="C90" s="74">
        <f>IF(C83&gt;"",C83&amp;" - "&amp;G83,"")</f>
      </c>
      <c r="D90" s="75"/>
      <c r="E90" s="76"/>
      <c r="F90" s="78"/>
      <c r="G90" s="78"/>
      <c r="H90" s="78"/>
      <c r="I90" s="78"/>
      <c r="J90" s="78"/>
      <c r="K90" s="79">
        <f>IF(ISBLANK(F90),"",COUNTIF(F90:J90,"&gt;=0"))</f>
      </c>
      <c r="L90" s="80">
        <f>IF(ISBLANK(F90),"",(IF(LEFT(F90,1)="-",1,0)+IF(LEFT(G90,1)="-",1,0)+IF(LEFT(H90,1)="-",1,0)+IF(LEFT(I90,1)="-",1,0)+IF(LEFT(J90,1)="-",1,0)))</f>
      </c>
      <c r="M90" s="81">
        <f aca="true" t="shared" si="3" ref="M90:N94">IF(K90=3,1,"")</f>
      </c>
      <c r="N90" s="82">
        <f t="shared" si="3"/>
      </c>
      <c r="O90" s="43"/>
      <c r="Q90" s="46"/>
      <c r="R90" s="46"/>
    </row>
    <row r="91" spans="1:18" ht="18" customHeight="1">
      <c r="A91" s="43"/>
      <c r="B91" s="73" t="s">
        <v>41</v>
      </c>
      <c r="C91" s="75">
        <f>IF(C84&gt;"",C84&amp;" - "&amp;G84,"")</f>
      </c>
      <c r="D91" s="74"/>
      <c r="E91" s="76"/>
      <c r="F91" s="83"/>
      <c r="G91" s="78"/>
      <c r="H91" s="78"/>
      <c r="I91" s="78"/>
      <c r="J91" s="78"/>
      <c r="K91" s="79">
        <f>IF(ISBLANK(F91),"",COUNTIF(F91:J91,"&gt;=0"))</f>
      </c>
      <c r="L91" s="80">
        <f>IF(ISBLANK(F91),"",(IF(LEFT(F91,1)="-",1,0)+IF(LEFT(G91,1)="-",1,0)+IF(LEFT(H91,1)="-",1,0)+IF(LEFT(I91,1)="-",1,0)+IF(LEFT(J91,1)="-",1,0)))</f>
      </c>
      <c r="M91" s="81">
        <f t="shared" si="3"/>
      </c>
      <c r="N91" s="82">
        <f t="shared" si="3"/>
      </c>
      <c r="O91" s="43"/>
      <c r="Q91" s="46"/>
      <c r="R91" s="46"/>
    </row>
    <row r="92" spans="1:18" ht="18" customHeight="1">
      <c r="A92" s="43"/>
      <c r="B92" s="84" t="s">
        <v>42</v>
      </c>
      <c r="C92" s="85">
        <f>IF(C86&gt;"",C86&amp;" / "&amp;C87,"")</f>
      </c>
      <c r="D92" s="86">
        <f>IF(G86&gt;"",G86&amp;" / "&amp;G87,"")</f>
      </c>
      <c r="E92" s="87"/>
      <c r="F92" s="88"/>
      <c r="G92" s="105"/>
      <c r="H92" s="90"/>
      <c r="I92" s="90"/>
      <c r="J92" s="90"/>
      <c r="K92" s="79">
        <f>IF(ISBLANK(F92),"",COUNTIF(F92:J92,"&gt;=0"))</f>
      </c>
      <c r="L92" s="80">
        <f>IF(ISBLANK(F92),"",(IF(LEFT(F92,1)="-",1,0)+IF(LEFT(G92,1)="-",1,0)+IF(LEFT(H92,1)="-",1,0)+IF(LEFT(I92,1)="-",1,0)+IF(LEFT(J92,1)="-",1,0)))</f>
      </c>
      <c r="M92" s="81">
        <f t="shared" si="3"/>
      </c>
      <c r="N92" s="82">
        <f t="shared" si="3"/>
      </c>
      <c r="O92" s="43"/>
      <c r="Q92" s="46"/>
      <c r="R92" s="46"/>
    </row>
    <row r="93" spans="1:18" ht="18" customHeight="1">
      <c r="A93" s="43"/>
      <c r="B93" s="73" t="s">
        <v>43</v>
      </c>
      <c r="C93" s="75">
        <f>IF(C83&gt;"",C83&amp;" - "&amp;G84,"")</f>
      </c>
      <c r="D93" s="74"/>
      <c r="E93" s="76"/>
      <c r="F93" s="91"/>
      <c r="G93" s="78"/>
      <c r="H93" s="78"/>
      <c r="I93" s="78"/>
      <c r="J93" s="77"/>
      <c r="K93" s="79">
        <f>IF(ISBLANK(F93),"",COUNTIF(F93:J93,"&gt;=0"))</f>
      </c>
      <c r="L93" s="80">
        <f>IF(ISBLANK(F93),"",(IF(LEFT(F93,1)="-",1,0)+IF(LEFT(G93,1)="-",1,0)+IF(LEFT(H93,1)="-",1,0)+IF(LEFT(I93,1)="-",1,0)+IF(LEFT(J93,1)="-",1,0)))</f>
      </c>
      <c r="M93" s="81">
        <f t="shared" si="3"/>
      </c>
      <c r="N93" s="82">
        <f t="shared" si="3"/>
      </c>
      <c r="O93" s="43"/>
      <c r="Q93" s="46"/>
      <c r="R93" s="46"/>
    </row>
    <row r="94" spans="1:18" ht="18" customHeight="1" thickBot="1">
      <c r="A94" s="43"/>
      <c r="B94" s="73" t="s">
        <v>44</v>
      </c>
      <c r="C94" s="75">
        <f>IF(C84&gt;"",C84&amp;" - "&amp;G83,"")</f>
      </c>
      <c r="D94" s="74"/>
      <c r="E94" s="76"/>
      <c r="F94" s="77"/>
      <c r="G94" s="78"/>
      <c r="H94" s="77"/>
      <c r="I94" s="78"/>
      <c r="J94" s="78"/>
      <c r="K94" s="79">
        <f>IF(ISBLANK(F94),"",COUNTIF(F94:J94,"&gt;=0"))</f>
      </c>
      <c r="L94" s="92">
        <f>IF(ISBLANK(F94),"",(IF(LEFT(F94,1)="-",1,0)+IF(LEFT(G94,1)="-",1,0)+IF(LEFT(H94,1)="-",1,0)+IF(LEFT(I94,1)="-",1,0)+IF(LEFT(J94,1)="-",1,0)))</f>
      </c>
      <c r="M94" s="81">
        <f t="shared" si="3"/>
      </c>
      <c r="N94" s="82">
        <f t="shared" si="3"/>
      </c>
      <c r="O94" s="43"/>
      <c r="Q94" s="46"/>
      <c r="R94" s="46"/>
    </row>
    <row r="95" spans="1:18" ht="16.5" thickBot="1">
      <c r="A95" s="38"/>
      <c r="B95" s="40"/>
      <c r="C95" s="40"/>
      <c r="D95" s="40"/>
      <c r="E95" s="40"/>
      <c r="F95" s="40"/>
      <c r="G95" s="40"/>
      <c r="H95" s="40"/>
      <c r="I95" s="93" t="s">
        <v>45</v>
      </c>
      <c r="J95" s="94"/>
      <c r="K95" s="95">
        <f>IF(ISBLANK(D90),"",SUM(K90:K94))</f>
      </c>
      <c r="L95" s="96">
        <f>IF(ISBLANK(E90),"",SUM(L90:L94))</f>
      </c>
      <c r="M95" s="97">
        <f>IF(ISBLANK(F90),"",SUM(M90:M94))</f>
      </c>
      <c r="N95" s="98">
        <f>IF(ISBLANK(F90),"",SUM(N90:N94))</f>
      </c>
      <c r="O95" s="43"/>
      <c r="Q95" s="46"/>
      <c r="R95" s="46"/>
    </row>
    <row r="96" spans="1:18" ht="15">
      <c r="A96" s="38"/>
      <c r="B96" s="39" t="s">
        <v>46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51"/>
      <c r="Q96" s="46"/>
      <c r="R96" s="46"/>
    </row>
    <row r="97" spans="1:18" ht="15">
      <c r="A97" s="38"/>
      <c r="B97" s="99" t="s">
        <v>47</v>
      </c>
      <c r="C97" s="99"/>
      <c r="D97" s="99" t="s">
        <v>49</v>
      </c>
      <c r="E97" s="100"/>
      <c r="F97" s="99"/>
      <c r="G97" s="99" t="s">
        <v>48</v>
      </c>
      <c r="H97" s="100"/>
      <c r="I97" s="99"/>
      <c r="J97" s="3" t="s">
        <v>50</v>
      </c>
      <c r="K97" s="1"/>
      <c r="L97" s="40"/>
      <c r="M97" s="40"/>
      <c r="N97" s="40"/>
      <c r="O97" s="51"/>
      <c r="Q97" s="46"/>
      <c r="R97" s="46"/>
    </row>
    <row r="98" spans="1:18" ht="18.75" thickBot="1">
      <c r="A98" s="38"/>
      <c r="B98" s="40"/>
      <c r="C98" s="40"/>
      <c r="D98" s="40"/>
      <c r="E98" s="40"/>
      <c r="F98" s="40"/>
      <c r="G98" s="40"/>
      <c r="H98" s="40"/>
      <c r="I98" s="40"/>
      <c r="J98" s="168">
        <f>IF(M95=3,C82,IF(N95=3,G82,""))</f>
      </c>
      <c r="K98" s="169"/>
      <c r="L98" s="169"/>
      <c r="M98" s="169"/>
      <c r="N98" s="170"/>
      <c r="O98" s="43"/>
      <c r="Q98" s="46"/>
      <c r="R98" s="46"/>
    </row>
    <row r="99" spans="1:18" ht="18">
      <c r="A99" s="101"/>
      <c r="B99" s="102"/>
      <c r="C99" s="102"/>
      <c r="D99" s="102"/>
      <c r="E99" s="102"/>
      <c r="F99" s="102"/>
      <c r="G99" s="102"/>
      <c r="H99" s="102"/>
      <c r="I99" s="102"/>
      <c r="J99" s="103"/>
      <c r="K99" s="103"/>
      <c r="L99" s="103"/>
      <c r="M99" s="103"/>
      <c r="N99" s="103"/>
      <c r="O99" s="8"/>
      <c r="Q99" s="46"/>
      <c r="R99" s="46"/>
    </row>
    <row r="100" spans="2:18" ht="15">
      <c r="B100" s="104" t="s">
        <v>51</v>
      </c>
      <c r="Q100" s="46"/>
      <c r="R100" s="46"/>
    </row>
  </sheetData>
  <sheetProtection/>
  <mergeCells count="68">
    <mergeCell ref="I2:N2"/>
    <mergeCell ref="I3:N3"/>
    <mergeCell ref="I4:N4"/>
    <mergeCell ref="I5:K5"/>
    <mergeCell ref="M5:N5"/>
    <mergeCell ref="C7:D7"/>
    <mergeCell ref="G7:N7"/>
    <mergeCell ref="C8:D8"/>
    <mergeCell ref="G8:N8"/>
    <mergeCell ref="C9:D9"/>
    <mergeCell ref="G9:N9"/>
    <mergeCell ref="C11:D11"/>
    <mergeCell ref="G11:N11"/>
    <mergeCell ref="C12:D12"/>
    <mergeCell ref="G12:N12"/>
    <mergeCell ref="K14:L14"/>
    <mergeCell ref="J23:N23"/>
    <mergeCell ref="I27:N27"/>
    <mergeCell ref="I28:N28"/>
    <mergeCell ref="I29:N29"/>
    <mergeCell ref="I30:K30"/>
    <mergeCell ref="M30:N30"/>
    <mergeCell ref="C32:D32"/>
    <mergeCell ref="G32:N32"/>
    <mergeCell ref="C33:D33"/>
    <mergeCell ref="G33:N33"/>
    <mergeCell ref="C34:D34"/>
    <mergeCell ref="G34:N34"/>
    <mergeCell ref="C36:D36"/>
    <mergeCell ref="G36:N36"/>
    <mergeCell ref="C37:D37"/>
    <mergeCell ref="G37:N37"/>
    <mergeCell ref="K39:L39"/>
    <mergeCell ref="J48:N48"/>
    <mergeCell ref="I52:N52"/>
    <mergeCell ref="I53:N53"/>
    <mergeCell ref="I54:N54"/>
    <mergeCell ref="I55:K55"/>
    <mergeCell ref="M55:N55"/>
    <mergeCell ref="C57:D57"/>
    <mergeCell ref="G57:N57"/>
    <mergeCell ref="C58:D58"/>
    <mergeCell ref="G58:N58"/>
    <mergeCell ref="C59:D59"/>
    <mergeCell ref="G59:N59"/>
    <mergeCell ref="C61:D61"/>
    <mergeCell ref="G61:N61"/>
    <mergeCell ref="C62:D62"/>
    <mergeCell ref="G62:N62"/>
    <mergeCell ref="K64:L64"/>
    <mergeCell ref="J73:N73"/>
    <mergeCell ref="I77:N77"/>
    <mergeCell ref="I78:N78"/>
    <mergeCell ref="I79:N79"/>
    <mergeCell ref="I80:K80"/>
    <mergeCell ref="M80:N80"/>
    <mergeCell ref="C82:D82"/>
    <mergeCell ref="G82:N82"/>
    <mergeCell ref="C87:D87"/>
    <mergeCell ref="G87:N87"/>
    <mergeCell ref="K89:L89"/>
    <mergeCell ref="J98:N98"/>
    <mergeCell ref="C83:D83"/>
    <mergeCell ref="G83:N83"/>
    <mergeCell ref="C84:D84"/>
    <mergeCell ref="G84:N84"/>
    <mergeCell ref="C86:D86"/>
    <mergeCell ref="G86:N8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K10" sqref="K10"/>
    </sheetView>
  </sheetViews>
  <sheetFormatPr defaultColWidth="9.140625" defaultRowHeight="15"/>
  <cols>
    <col min="4" max="4" width="9.140625" style="7" customWidth="1"/>
  </cols>
  <sheetData>
    <row r="1" ht="15.75" thickBot="1"/>
    <row r="2" spans="1:7" ht="15.75" thickBot="1">
      <c r="A2" s="11">
        <v>1</v>
      </c>
      <c r="B2" s="107" t="s">
        <v>8</v>
      </c>
      <c r="C2" s="108"/>
      <c r="D2" s="109"/>
      <c r="E2" s="24"/>
      <c r="F2" s="24"/>
      <c r="G2" s="24"/>
    </row>
    <row r="3" spans="1:7" ht="15.75" thickBot="1">
      <c r="A3" s="6">
        <v>2</v>
      </c>
      <c r="B3" s="110"/>
      <c r="C3" s="111"/>
      <c r="D3" s="122"/>
      <c r="E3" s="19" t="s">
        <v>8</v>
      </c>
      <c r="F3" s="7"/>
      <c r="G3" s="24"/>
    </row>
    <row r="4" spans="1:7" ht="15.75" thickBot="1">
      <c r="A4" s="11">
        <v>3</v>
      </c>
      <c r="B4" s="110" t="s">
        <v>65</v>
      </c>
      <c r="C4" s="111"/>
      <c r="D4" s="125" t="s">
        <v>58</v>
      </c>
      <c r="E4" s="144" t="s">
        <v>240</v>
      </c>
      <c r="F4" s="7"/>
      <c r="G4" s="24"/>
    </row>
    <row r="5" spans="1:7" ht="15.75" thickBot="1">
      <c r="A5" s="6">
        <v>4</v>
      </c>
      <c r="B5" s="110" t="s">
        <v>58</v>
      </c>
      <c r="C5" s="111"/>
      <c r="D5" s="146" t="s">
        <v>242</v>
      </c>
      <c r="E5" s="15"/>
      <c r="F5" s="19" t="s">
        <v>8</v>
      </c>
      <c r="G5" s="24"/>
    </row>
    <row r="6" spans="1:7" ht="15.75" thickBot="1">
      <c r="A6" s="11">
        <v>5</v>
      </c>
      <c r="B6" s="110" t="s">
        <v>10</v>
      </c>
      <c r="C6" s="111"/>
      <c r="D6" s="110" t="s">
        <v>6</v>
      </c>
      <c r="E6" s="15"/>
      <c r="F6" s="127" t="s">
        <v>241</v>
      </c>
      <c r="G6" s="7"/>
    </row>
    <row r="7" spans="1:7" ht="15.75" thickBot="1">
      <c r="A7" s="13">
        <v>6</v>
      </c>
      <c r="B7" s="115" t="s">
        <v>6</v>
      </c>
      <c r="C7" s="111"/>
      <c r="D7" s="149" t="s">
        <v>241</v>
      </c>
      <c r="E7" s="12" t="s">
        <v>7</v>
      </c>
      <c r="F7" s="15"/>
      <c r="G7" s="2"/>
    </row>
    <row r="8" spans="1:7" ht="15.75" thickBot="1">
      <c r="A8" s="11">
        <v>7</v>
      </c>
      <c r="B8" s="117"/>
      <c r="C8" s="111"/>
      <c r="D8" s="111"/>
      <c r="E8" s="31" t="s">
        <v>241</v>
      </c>
      <c r="F8" s="15"/>
      <c r="G8" s="2"/>
    </row>
    <row r="9" spans="1:7" ht="15.75" thickBot="1">
      <c r="A9" s="6">
        <v>8</v>
      </c>
      <c r="B9" s="107" t="s">
        <v>7</v>
      </c>
      <c r="C9" s="111"/>
      <c r="D9" s="109"/>
      <c r="E9" s="22"/>
      <c r="G9" s="158"/>
    </row>
    <row r="10" spans="1:7" ht="15">
      <c r="A10" s="21"/>
      <c r="B10" s="109"/>
      <c r="C10" s="109"/>
      <c r="D10" s="109"/>
      <c r="E10" s="22"/>
      <c r="G10" s="160" t="s">
        <v>0</v>
      </c>
    </row>
    <row r="11" spans="1:8" ht="15.75" thickBot="1">
      <c r="A11" s="21"/>
      <c r="B11" s="119"/>
      <c r="C11" s="110"/>
      <c r="D11" s="109"/>
      <c r="E11" s="7"/>
      <c r="F11" s="15"/>
      <c r="G11" s="161" t="s">
        <v>240</v>
      </c>
      <c r="H11" s="20"/>
    </row>
    <row r="12" spans="1:8" ht="15.75" thickBot="1">
      <c r="A12" s="11">
        <v>9</v>
      </c>
      <c r="B12" s="110" t="s">
        <v>57</v>
      </c>
      <c r="C12" s="111"/>
      <c r="D12" s="110"/>
      <c r="E12" s="7"/>
      <c r="F12" s="15"/>
      <c r="G12" s="159"/>
      <c r="H12" s="1"/>
    </row>
    <row r="13" spans="1:8" ht="15.75" thickBot="1">
      <c r="A13" s="6">
        <v>10</v>
      </c>
      <c r="B13" s="117"/>
      <c r="C13" s="111"/>
      <c r="D13" s="123"/>
      <c r="E13" s="19" t="s">
        <v>57</v>
      </c>
      <c r="F13" s="15"/>
      <c r="G13" s="2"/>
      <c r="H13" s="14"/>
    </row>
    <row r="14" spans="1:8" ht="15.75" thickBot="1">
      <c r="A14" s="11">
        <v>11</v>
      </c>
      <c r="B14" s="107" t="s">
        <v>9</v>
      </c>
      <c r="C14" s="111"/>
      <c r="D14" s="111" t="s">
        <v>9</v>
      </c>
      <c r="E14" s="29" t="s">
        <v>240</v>
      </c>
      <c r="F14" s="15"/>
      <c r="G14" s="2"/>
      <c r="H14" s="1"/>
    </row>
    <row r="15" spans="1:8" ht="15.75" thickBot="1">
      <c r="A15" s="6">
        <v>12</v>
      </c>
      <c r="B15" s="110" t="s">
        <v>4</v>
      </c>
      <c r="C15" s="111"/>
      <c r="D15" s="146" t="s">
        <v>242</v>
      </c>
      <c r="E15" s="15"/>
      <c r="F15" s="12" t="s">
        <v>0</v>
      </c>
      <c r="G15" s="2"/>
      <c r="H15" s="14"/>
    </row>
    <row r="16" spans="1:8" ht="15.75" thickBot="1">
      <c r="A16" s="11">
        <v>13</v>
      </c>
      <c r="B16" s="117" t="s">
        <v>2</v>
      </c>
      <c r="C16" s="111"/>
      <c r="D16" s="110" t="s">
        <v>2</v>
      </c>
      <c r="E16" s="15"/>
      <c r="F16" s="31" t="s">
        <v>240</v>
      </c>
      <c r="G16" s="2"/>
      <c r="H16" s="14"/>
    </row>
    <row r="17" spans="1:8" ht="15.75" thickBot="1">
      <c r="A17" s="13">
        <v>14</v>
      </c>
      <c r="B17" s="121" t="s">
        <v>66</v>
      </c>
      <c r="C17" s="111"/>
      <c r="D17" s="149" t="s">
        <v>242</v>
      </c>
      <c r="E17" s="12" t="s">
        <v>0</v>
      </c>
      <c r="F17" s="7"/>
      <c r="G17" s="2"/>
      <c r="H17" s="3"/>
    </row>
    <row r="18" spans="1:8" ht="15.75" thickBot="1">
      <c r="A18" s="11">
        <v>15</v>
      </c>
      <c r="B18" s="117"/>
      <c r="C18" s="111"/>
      <c r="D18" s="111"/>
      <c r="E18" s="31" t="s">
        <v>241</v>
      </c>
      <c r="F18" s="7"/>
      <c r="G18" s="2"/>
      <c r="H18" s="1"/>
    </row>
    <row r="19" spans="1:8" ht="15.75" thickBot="1">
      <c r="A19" s="6">
        <v>16</v>
      </c>
      <c r="B19" s="107" t="s">
        <v>0</v>
      </c>
      <c r="C19" s="111"/>
      <c r="D19" s="109"/>
      <c r="E19" s="2"/>
      <c r="F19" s="2"/>
      <c r="G19" s="2"/>
      <c r="H19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50"/>
  <sheetViews>
    <sheetView zoomScalePageLayoutView="0" workbookViewId="0" topLeftCell="A244">
      <selection activeCell="Q255" sqref="Q255"/>
    </sheetView>
  </sheetViews>
  <sheetFormatPr defaultColWidth="9.140625" defaultRowHeight="15"/>
  <cols>
    <col min="1" max="1" width="2.140625" style="0" customWidth="1"/>
    <col min="2" max="2" width="5.8515625" style="0" customWidth="1"/>
    <col min="3" max="3" width="23.57421875" style="0" customWidth="1"/>
    <col min="4" max="4" width="22.00390625" style="0" customWidth="1"/>
    <col min="5" max="5" width="3.7109375" style="0" customWidth="1"/>
    <col min="6" max="10" width="6.7109375" style="0" customWidth="1"/>
    <col min="11" max="11" width="3.7109375" style="0" customWidth="1"/>
    <col min="12" max="12" width="3.8515625" style="0" customWidth="1"/>
    <col min="13" max="13" width="3.7109375" style="0" customWidth="1"/>
    <col min="14" max="14" width="3.57421875" style="0" customWidth="1"/>
    <col min="15" max="15" width="2.8515625" style="0" customWidth="1"/>
    <col min="17" max="17" width="28.00390625" style="0" customWidth="1"/>
  </cols>
  <sheetData>
    <row r="1" spans="1:17" ht="15.75">
      <c r="A1" s="32"/>
      <c r="B1" s="33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  <c r="Q1" s="37" t="s">
        <v>11</v>
      </c>
    </row>
    <row r="2" spans="1:17" ht="15.75">
      <c r="A2" s="38"/>
      <c r="B2" s="1"/>
      <c r="C2" s="39" t="s">
        <v>12</v>
      </c>
      <c r="D2" s="40"/>
      <c r="E2" s="40"/>
      <c r="F2" s="1"/>
      <c r="G2" s="41" t="s">
        <v>13</v>
      </c>
      <c r="H2" s="42"/>
      <c r="I2" s="171" t="s">
        <v>14</v>
      </c>
      <c r="J2" s="164"/>
      <c r="K2" s="164"/>
      <c r="L2" s="164"/>
      <c r="M2" s="164"/>
      <c r="N2" s="165"/>
      <c r="O2" s="43"/>
      <c r="Q2" s="37" t="s">
        <v>15</v>
      </c>
    </row>
    <row r="3" spans="1:18" ht="17.25" customHeight="1">
      <c r="A3" s="38"/>
      <c r="B3" s="44"/>
      <c r="C3" s="45" t="s">
        <v>16</v>
      </c>
      <c r="D3" s="40"/>
      <c r="E3" s="40"/>
      <c r="F3" s="1"/>
      <c r="G3" s="41" t="s">
        <v>17</v>
      </c>
      <c r="H3" s="42"/>
      <c r="I3" s="171" t="s">
        <v>7</v>
      </c>
      <c r="J3" s="164"/>
      <c r="K3" s="164"/>
      <c r="L3" s="164"/>
      <c r="M3" s="164"/>
      <c r="N3" s="165"/>
      <c r="O3" s="43"/>
      <c r="Q3" s="46"/>
      <c r="R3" s="46"/>
    </row>
    <row r="4" spans="1:18" ht="15">
      <c r="A4" s="38"/>
      <c r="B4" s="40"/>
      <c r="C4" s="47" t="s">
        <v>18</v>
      </c>
      <c r="D4" s="40"/>
      <c r="E4" s="40"/>
      <c r="F4" s="40"/>
      <c r="G4" s="41" t="s">
        <v>19</v>
      </c>
      <c r="H4" s="48"/>
      <c r="I4" s="171" t="s">
        <v>249</v>
      </c>
      <c r="J4" s="171"/>
      <c r="K4" s="171"/>
      <c r="L4" s="171"/>
      <c r="M4" s="171"/>
      <c r="N4" s="172"/>
      <c r="O4" s="43"/>
      <c r="Q4" s="46"/>
      <c r="R4" s="46"/>
    </row>
    <row r="5" spans="1:18" ht="15.75">
      <c r="A5" s="38"/>
      <c r="B5" s="40"/>
      <c r="C5" s="40"/>
      <c r="D5" s="40"/>
      <c r="E5" s="40"/>
      <c r="F5" s="40"/>
      <c r="G5" s="41" t="s">
        <v>20</v>
      </c>
      <c r="H5" s="42"/>
      <c r="I5" s="173"/>
      <c r="J5" s="174"/>
      <c r="K5" s="174"/>
      <c r="L5" s="49" t="s">
        <v>21</v>
      </c>
      <c r="M5" s="175"/>
      <c r="N5" s="172"/>
      <c r="O5" s="43"/>
      <c r="Q5" s="46"/>
      <c r="R5" s="46"/>
    </row>
    <row r="6" spans="1:18" ht="15">
      <c r="A6" s="38"/>
      <c r="B6" s="1"/>
      <c r="C6" s="50" t="s">
        <v>22</v>
      </c>
      <c r="D6" s="40"/>
      <c r="E6" s="40"/>
      <c r="F6" s="40"/>
      <c r="G6" s="50" t="s">
        <v>22</v>
      </c>
      <c r="H6" s="40"/>
      <c r="I6" s="40"/>
      <c r="J6" s="40"/>
      <c r="K6" s="40"/>
      <c r="L6" s="40"/>
      <c r="M6" s="40"/>
      <c r="N6" s="40"/>
      <c r="O6" s="51"/>
      <c r="Q6" s="46"/>
      <c r="R6" s="46"/>
    </row>
    <row r="7" spans="1:18" ht="15.75">
      <c r="A7" s="43"/>
      <c r="B7" s="52" t="s">
        <v>23</v>
      </c>
      <c r="C7" s="176" t="s">
        <v>65</v>
      </c>
      <c r="D7" s="177"/>
      <c r="E7" s="53"/>
      <c r="F7" s="54" t="s">
        <v>24</v>
      </c>
      <c r="G7" s="176" t="s">
        <v>58</v>
      </c>
      <c r="H7" s="178"/>
      <c r="I7" s="178"/>
      <c r="J7" s="178"/>
      <c r="K7" s="178"/>
      <c r="L7" s="178"/>
      <c r="M7" s="178"/>
      <c r="N7" s="179"/>
      <c r="O7" s="43"/>
      <c r="Q7" s="46"/>
      <c r="R7" s="46"/>
    </row>
    <row r="8" spans="1:18" ht="15">
      <c r="A8" s="43"/>
      <c r="B8" s="55" t="s">
        <v>25</v>
      </c>
      <c r="C8" s="162" t="s">
        <v>192</v>
      </c>
      <c r="D8" s="163"/>
      <c r="E8" s="56"/>
      <c r="F8" s="57" t="s">
        <v>26</v>
      </c>
      <c r="G8" s="162" t="s">
        <v>194</v>
      </c>
      <c r="H8" s="164"/>
      <c r="I8" s="164"/>
      <c r="J8" s="164"/>
      <c r="K8" s="164"/>
      <c r="L8" s="164"/>
      <c r="M8" s="164"/>
      <c r="N8" s="165"/>
      <c r="O8" s="43"/>
      <c r="Q8" s="46"/>
      <c r="R8" s="46"/>
    </row>
    <row r="9" spans="1:18" ht="15">
      <c r="A9" s="43"/>
      <c r="B9" s="58" t="s">
        <v>27</v>
      </c>
      <c r="C9" s="162" t="s">
        <v>193</v>
      </c>
      <c r="D9" s="163"/>
      <c r="E9" s="56"/>
      <c r="F9" s="59" t="s">
        <v>28</v>
      </c>
      <c r="G9" s="162" t="s">
        <v>195</v>
      </c>
      <c r="H9" s="164"/>
      <c r="I9" s="164"/>
      <c r="J9" s="164"/>
      <c r="K9" s="164"/>
      <c r="L9" s="164"/>
      <c r="M9" s="164"/>
      <c r="N9" s="165"/>
      <c r="O9" s="43"/>
      <c r="Q9" s="46"/>
      <c r="R9" s="46"/>
    </row>
    <row r="10" spans="1:18" ht="15">
      <c r="A10" s="38"/>
      <c r="B10" s="60" t="s">
        <v>29</v>
      </c>
      <c r="C10" s="61"/>
      <c r="D10" s="62"/>
      <c r="E10" s="63"/>
      <c r="F10" s="60" t="s">
        <v>29</v>
      </c>
      <c r="G10" s="64"/>
      <c r="H10" s="64"/>
      <c r="I10" s="64"/>
      <c r="J10" s="64"/>
      <c r="K10" s="64"/>
      <c r="L10" s="64"/>
      <c r="M10" s="64"/>
      <c r="N10" s="64"/>
      <c r="O10" s="51"/>
      <c r="Q10" s="46"/>
      <c r="R10" s="46"/>
    </row>
    <row r="11" spans="1:18" ht="15">
      <c r="A11" s="43"/>
      <c r="B11" s="55"/>
      <c r="C11" s="162" t="s">
        <v>192</v>
      </c>
      <c r="D11" s="163"/>
      <c r="E11" s="56"/>
      <c r="F11" s="57"/>
      <c r="G11" s="162" t="s">
        <v>194</v>
      </c>
      <c r="H11" s="164"/>
      <c r="I11" s="164"/>
      <c r="J11" s="164"/>
      <c r="K11" s="164"/>
      <c r="L11" s="164"/>
      <c r="M11" s="164"/>
      <c r="N11" s="165"/>
      <c r="O11" s="43"/>
      <c r="Q11" s="46"/>
      <c r="R11" s="46"/>
    </row>
    <row r="12" spans="1:18" ht="15">
      <c r="A12" s="43"/>
      <c r="B12" s="65"/>
      <c r="C12" s="162" t="s">
        <v>193</v>
      </c>
      <c r="D12" s="163"/>
      <c r="E12" s="56"/>
      <c r="F12" s="66"/>
      <c r="G12" s="162" t="s">
        <v>195</v>
      </c>
      <c r="H12" s="164"/>
      <c r="I12" s="164"/>
      <c r="J12" s="164"/>
      <c r="K12" s="164"/>
      <c r="L12" s="164"/>
      <c r="M12" s="164"/>
      <c r="N12" s="165"/>
      <c r="O12" s="43"/>
      <c r="Q12" s="46"/>
      <c r="R12" s="46"/>
    </row>
    <row r="13" spans="1:18" ht="15.75">
      <c r="A13" s="38"/>
      <c r="B13" s="40"/>
      <c r="C13" s="40"/>
      <c r="D13" s="40"/>
      <c r="E13" s="40"/>
      <c r="F13" s="67" t="s">
        <v>30</v>
      </c>
      <c r="G13" s="50"/>
      <c r="H13" s="50"/>
      <c r="I13" s="50"/>
      <c r="J13" s="40"/>
      <c r="K13" s="40"/>
      <c r="L13" s="40"/>
      <c r="M13" s="68"/>
      <c r="N13" s="1"/>
      <c r="O13" s="51"/>
      <c r="Q13" s="46"/>
      <c r="R13" s="46"/>
    </row>
    <row r="14" spans="1:18" ht="15">
      <c r="A14" s="38"/>
      <c r="B14" s="69" t="s">
        <v>31</v>
      </c>
      <c r="C14" s="40"/>
      <c r="D14" s="40"/>
      <c r="E14" s="40"/>
      <c r="F14" s="70" t="s">
        <v>32</v>
      </c>
      <c r="G14" s="70" t="s">
        <v>33</v>
      </c>
      <c r="H14" s="70" t="s">
        <v>34</v>
      </c>
      <c r="I14" s="70" t="s">
        <v>35</v>
      </c>
      <c r="J14" s="70" t="s">
        <v>36</v>
      </c>
      <c r="K14" s="166" t="s">
        <v>37</v>
      </c>
      <c r="L14" s="167"/>
      <c r="M14" s="71" t="s">
        <v>38</v>
      </c>
      <c r="N14" s="72" t="s">
        <v>39</v>
      </c>
      <c r="O14" s="43"/>
      <c r="R14" s="46"/>
    </row>
    <row r="15" spans="1:18" ht="18" customHeight="1">
      <c r="A15" s="43"/>
      <c r="B15" s="73" t="s">
        <v>40</v>
      </c>
      <c r="C15" s="74" t="str">
        <f>IF(C8&gt;"",C8&amp;" - "&amp;G8,"")</f>
        <v>Kerttula, Yrjö - Niukkanen, Pentti</v>
      </c>
      <c r="D15" s="75"/>
      <c r="E15" s="76"/>
      <c r="F15" s="78">
        <v>-3</v>
      </c>
      <c r="G15" s="78">
        <v>-11</v>
      </c>
      <c r="H15" s="78">
        <v>-4</v>
      </c>
      <c r="I15" s="78"/>
      <c r="J15" s="78"/>
      <c r="K15" s="79">
        <f>IF(ISBLANK(F15),"",COUNTIF(F15:J15,"&gt;=0"))</f>
        <v>0</v>
      </c>
      <c r="L15" s="80">
        <f>IF(ISBLANK(F15),"",(IF(LEFT(F15,1)="-",1,0)+IF(LEFT(G15,1)="-",1,0)+IF(LEFT(H15,1)="-",1,0)+IF(LEFT(I15,1)="-",1,0)+IF(LEFT(J15,1)="-",1,0)))</f>
        <v>3</v>
      </c>
      <c r="M15" s="81">
        <f aca="true" t="shared" si="0" ref="M15:N19">IF(K15=3,1,"")</f>
      </c>
      <c r="N15" s="82">
        <f t="shared" si="0"/>
        <v>1</v>
      </c>
      <c r="O15" s="43"/>
      <c r="Q15" s="46"/>
      <c r="R15" s="46"/>
    </row>
    <row r="16" spans="1:18" ht="18" customHeight="1">
      <c r="A16" s="43"/>
      <c r="B16" s="73" t="s">
        <v>41</v>
      </c>
      <c r="C16" s="75" t="str">
        <f>IF(C9&gt;"",C9&amp;" - "&amp;G9,"")</f>
        <v>Juutinen, Veikko - Kalenius, Markku</v>
      </c>
      <c r="D16" s="74"/>
      <c r="E16" s="76"/>
      <c r="F16" s="83">
        <v>-5</v>
      </c>
      <c r="G16" s="78">
        <v>-2</v>
      </c>
      <c r="H16" s="78">
        <v>-6</v>
      </c>
      <c r="I16" s="78"/>
      <c r="J16" s="78"/>
      <c r="K16" s="79">
        <f>IF(ISBLANK(F16),"",COUNTIF(F16:J16,"&gt;=0"))</f>
        <v>0</v>
      </c>
      <c r="L16" s="80">
        <f>IF(ISBLANK(F16),"",(IF(LEFT(F16,1)="-",1,0)+IF(LEFT(G16,1)="-",1,0)+IF(LEFT(H16,1)="-",1,0)+IF(LEFT(I16,1)="-",1,0)+IF(LEFT(J16,1)="-",1,0)))</f>
        <v>3</v>
      </c>
      <c r="M16" s="81">
        <f t="shared" si="0"/>
      </c>
      <c r="N16" s="82">
        <f t="shared" si="0"/>
        <v>1</v>
      </c>
      <c r="O16" s="43"/>
      <c r="Q16" s="46"/>
      <c r="R16" s="46"/>
    </row>
    <row r="17" spans="1:18" ht="18" customHeight="1">
      <c r="A17" s="43"/>
      <c r="B17" s="84" t="s">
        <v>42</v>
      </c>
      <c r="C17" s="85" t="str">
        <f>IF(C11&gt;"",C11&amp;" / "&amp;C12,"")</f>
        <v>Kerttula, Yrjö / Juutinen, Veikko</v>
      </c>
      <c r="D17" s="86" t="str">
        <f>IF(G11&gt;"",G11&amp;" / "&amp;G12,"")</f>
        <v>Niukkanen, Pentti / Kalenius, Markku</v>
      </c>
      <c r="E17" s="87"/>
      <c r="F17" s="88">
        <v>-2</v>
      </c>
      <c r="G17" s="89" t="s">
        <v>196</v>
      </c>
      <c r="H17" s="90">
        <v>-5</v>
      </c>
      <c r="I17" s="90"/>
      <c r="J17" s="90"/>
      <c r="K17" s="79">
        <f>IF(ISBLANK(F17),"",COUNTIF(F17:J17,"&gt;=0"))</f>
        <v>0</v>
      </c>
      <c r="L17" s="80">
        <f>IF(ISBLANK(F17),"",(IF(LEFT(F17,1)="-",1,0)+IF(LEFT(G17,1)="-",1,0)+IF(LEFT(H17,1)="-",1,0)+IF(LEFT(I17,1)="-",1,0)+IF(LEFT(J17,1)="-",1,0)))</f>
        <v>3</v>
      </c>
      <c r="M17" s="81">
        <f t="shared" si="0"/>
      </c>
      <c r="N17" s="82">
        <f t="shared" si="0"/>
        <v>1</v>
      </c>
      <c r="O17" s="43"/>
      <c r="Q17" s="46"/>
      <c r="R17" s="46"/>
    </row>
    <row r="18" spans="1:18" ht="18" customHeight="1">
      <c r="A18" s="43"/>
      <c r="B18" s="73" t="s">
        <v>43</v>
      </c>
      <c r="C18" s="75" t="str">
        <f>IF(C8&gt;"",C8&amp;" - "&amp;G9,"")</f>
        <v>Kerttula, Yrjö - Kalenius, Markku</v>
      </c>
      <c r="D18" s="74"/>
      <c r="E18" s="76"/>
      <c r="F18" s="91"/>
      <c r="G18" s="78"/>
      <c r="H18" s="78"/>
      <c r="I18" s="78"/>
      <c r="J18" s="77"/>
      <c r="K18" s="79">
        <f>IF(ISBLANK(F18),"",COUNTIF(F18:J18,"&gt;=0"))</f>
      </c>
      <c r="L18" s="80">
        <f>IF(ISBLANK(F18),"",(IF(LEFT(F18,1)="-",1,0)+IF(LEFT(G18,1)="-",1,0)+IF(LEFT(H18,1)="-",1,0)+IF(LEFT(I18,1)="-",1,0)+IF(LEFT(J18,1)="-",1,0)))</f>
      </c>
      <c r="M18" s="81">
        <f t="shared" si="0"/>
      </c>
      <c r="N18" s="82">
        <f t="shared" si="0"/>
      </c>
      <c r="O18" s="43"/>
      <c r="Q18" s="46"/>
      <c r="R18" s="46"/>
    </row>
    <row r="19" spans="1:18" ht="18" customHeight="1" thickBot="1">
      <c r="A19" s="43"/>
      <c r="B19" s="73" t="s">
        <v>44</v>
      </c>
      <c r="C19" s="75" t="str">
        <f>IF(C9&gt;"",C9&amp;" - "&amp;G8,"")</f>
        <v>Juutinen, Veikko - Niukkanen, Pentti</v>
      </c>
      <c r="D19" s="74"/>
      <c r="E19" s="76"/>
      <c r="F19" s="77"/>
      <c r="G19" s="78"/>
      <c r="H19" s="77"/>
      <c r="I19" s="78"/>
      <c r="J19" s="78"/>
      <c r="K19" s="79">
        <f>IF(ISBLANK(F19),"",COUNTIF(F19:J19,"&gt;=0"))</f>
      </c>
      <c r="L19" s="92">
        <f>IF(ISBLANK(F19),"",(IF(LEFT(F19,1)="-",1,0)+IF(LEFT(G19,1)="-",1,0)+IF(LEFT(H19,1)="-",1,0)+IF(LEFT(I19,1)="-",1,0)+IF(LEFT(J19,1)="-",1,0)))</f>
      </c>
      <c r="M19" s="81">
        <f t="shared" si="0"/>
      </c>
      <c r="N19" s="82">
        <f t="shared" si="0"/>
      </c>
      <c r="O19" s="43"/>
      <c r="Q19" s="46"/>
      <c r="R19" s="46"/>
    </row>
    <row r="20" spans="1:18" ht="16.5" thickBot="1">
      <c r="A20" s="38"/>
      <c r="B20" s="40"/>
      <c r="C20" s="40"/>
      <c r="D20" s="40"/>
      <c r="E20" s="40"/>
      <c r="F20" s="40"/>
      <c r="G20" s="40"/>
      <c r="H20" s="40"/>
      <c r="I20" s="93" t="s">
        <v>45</v>
      </c>
      <c r="J20" s="94"/>
      <c r="K20" s="95">
        <f>IF(ISBLANK(D15),"",SUM(K15:K19))</f>
      </c>
      <c r="L20" s="96">
        <f>IF(ISBLANK(E15),"",SUM(L15:L19))</f>
      </c>
      <c r="M20" s="97">
        <f>IF(ISBLANK(F15),"",SUM(M15:M19))</f>
        <v>0</v>
      </c>
      <c r="N20" s="98">
        <f>IF(ISBLANK(F15),"",SUM(N15:N19))</f>
        <v>3</v>
      </c>
      <c r="O20" s="43"/>
      <c r="Q20" s="46"/>
      <c r="R20" s="46"/>
    </row>
    <row r="21" spans="1:18" ht="15">
      <c r="A21" s="38"/>
      <c r="B21" s="39" t="s">
        <v>46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51"/>
      <c r="Q21" s="46"/>
      <c r="R21" s="46"/>
    </row>
    <row r="22" spans="1:18" ht="15">
      <c r="A22" s="38"/>
      <c r="B22" s="99" t="s">
        <v>47</v>
      </c>
      <c r="C22" s="99"/>
      <c r="D22" s="99" t="s">
        <v>49</v>
      </c>
      <c r="E22" s="100"/>
      <c r="F22" s="99"/>
      <c r="G22" s="99" t="s">
        <v>48</v>
      </c>
      <c r="H22" s="100"/>
      <c r="I22" s="99"/>
      <c r="J22" s="3" t="s">
        <v>50</v>
      </c>
      <c r="K22" s="1"/>
      <c r="L22" s="40"/>
      <c r="M22" s="40"/>
      <c r="N22" s="40"/>
      <c r="O22" s="51"/>
      <c r="Q22" s="46"/>
      <c r="R22" s="46"/>
    </row>
    <row r="23" spans="1:18" ht="18.75" thickBot="1">
      <c r="A23" s="38"/>
      <c r="B23" s="40"/>
      <c r="C23" s="40"/>
      <c r="D23" s="40"/>
      <c r="E23" s="40"/>
      <c r="F23" s="40"/>
      <c r="G23" s="40"/>
      <c r="H23" s="40"/>
      <c r="I23" s="40"/>
      <c r="J23" s="168" t="str">
        <f>IF(M20=3,C7,IF(N20=3,G7,""))</f>
        <v>ToTe 3</v>
      </c>
      <c r="K23" s="169"/>
      <c r="L23" s="169"/>
      <c r="M23" s="169"/>
      <c r="N23" s="170"/>
      <c r="O23" s="43"/>
      <c r="Q23" s="46"/>
      <c r="R23" s="46"/>
    </row>
    <row r="24" spans="1:18" ht="18">
      <c r="A24" s="101"/>
      <c r="B24" s="102"/>
      <c r="C24" s="102"/>
      <c r="D24" s="102"/>
      <c r="E24" s="102"/>
      <c r="F24" s="102"/>
      <c r="G24" s="102"/>
      <c r="H24" s="102"/>
      <c r="I24" s="102"/>
      <c r="J24" s="103"/>
      <c r="K24" s="103"/>
      <c r="L24" s="103"/>
      <c r="M24" s="103"/>
      <c r="N24" s="103"/>
      <c r="O24" s="8"/>
      <c r="Q24" s="46"/>
      <c r="R24" s="46"/>
    </row>
    <row r="25" spans="2:18" ht="15">
      <c r="B25" s="104" t="s">
        <v>51</v>
      </c>
      <c r="Q25" s="46"/>
      <c r="R25" s="46"/>
    </row>
    <row r="26" spans="1:17" ht="15.75">
      <c r="A26" s="32"/>
      <c r="B26" s="33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Q26" s="37" t="s">
        <v>11</v>
      </c>
    </row>
    <row r="27" spans="1:17" ht="15.75">
      <c r="A27" s="38"/>
      <c r="B27" s="1"/>
      <c r="C27" s="39" t="s">
        <v>12</v>
      </c>
      <c r="D27" s="40"/>
      <c r="E27" s="40"/>
      <c r="F27" s="1"/>
      <c r="G27" s="41" t="s">
        <v>13</v>
      </c>
      <c r="H27" s="42"/>
      <c r="I27" s="171" t="s">
        <v>14</v>
      </c>
      <c r="J27" s="164"/>
      <c r="K27" s="164"/>
      <c r="L27" s="164"/>
      <c r="M27" s="164"/>
      <c r="N27" s="165"/>
      <c r="O27" s="43"/>
      <c r="Q27" s="37" t="s">
        <v>15</v>
      </c>
    </row>
    <row r="28" spans="1:18" ht="17.25" customHeight="1">
      <c r="A28" s="38"/>
      <c r="B28" s="44"/>
      <c r="C28" s="45" t="s">
        <v>16</v>
      </c>
      <c r="D28" s="40"/>
      <c r="E28" s="40"/>
      <c r="F28" s="1"/>
      <c r="G28" s="41" t="s">
        <v>17</v>
      </c>
      <c r="H28" s="42"/>
      <c r="I28" s="171"/>
      <c r="J28" s="164"/>
      <c r="K28" s="164"/>
      <c r="L28" s="164"/>
      <c r="M28" s="164"/>
      <c r="N28" s="165"/>
      <c r="O28" s="43"/>
      <c r="Q28" s="46"/>
      <c r="R28" s="46"/>
    </row>
    <row r="29" spans="1:18" ht="15">
      <c r="A29" s="38"/>
      <c r="B29" s="40"/>
      <c r="C29" s="47" t="s">
        <v>18</v>
      </c>
      <c r="D29" s="40"/>
      <c r="E29" s="40"/>
      <c r="F29" s="40"/>
      <c r="G29" s="41" t="s">
        <v>19</v>
      </c>
      <c r="H29" s="48"/>
      <c r="I29" s="171" t="s">
        <v>249</v>
      </c>
      <c r="J29" s="171"/>
      <c r="K29" s="171"/>
      <c r="L29" s="171"/>
      <c r="M29" s="171"/>
      <c r="N29" s="172"/>
      <c r="O29" s="43"/>
      <c r="Q29" s="46"/>
      <c r="R29" s="46"/>
    </row>
    <row r="30" spans="1:18" ht="15.75">
      <c r="A30" s="38"/>
      <c r="B30" s="40"/>
      <c r="C30" s="40"/>
      <c r="D30" s="40"/>
      <c r="E30" s="40"/>
      <c r="F30" s="40"/>
      <c r="G30" s="41" t="s">
        <v>20</v>
      </c>
      <c r="H30" s="42"/>
      <c r="I30" s="173"/>
      <c r="J30" s="174"/>
      <c r="K30" s="174"/>
      <c r="L30" s="49" t="s">
        <v>21</v>
      </c>
      <c r="M30" s="175"/>
      <c r="N30" s="172"/>
      <c r="O30" s="43"/>
      <c r="Q30" s="46"/>
      <c r="R30" s="46"/>
    </row>
    <row r="31" spans="1:18" ht="15">
      <c r="A31" s="38"/>
      <c r="B31" s="1"/>
      <c r="C31" s="50" t="s">
        <v>22</v>
      </c>
      <c r="D31" s="40"/>
      <c r="E31" s="40"/>
      <c r="F31" s="40"/>
      <c r="G31" s="50" t="s">
        <v>22</v>
      </c>
      <c r="H31" s="40"/>
      <c r="I31" s="40"/>
      <c r="J31" s="40"/>
      <c r="K31" s="40"/>
      <c r="L31" s="40"/>
      <c r="M31" s="40"/>
      <c r="N31" s="40"/>
      <c r="O31" s="51"/>
      <c r="Q31" s="46"/>
      <c r="R31" s="46"/>
    </row>
    <row r="32" spans="1:18" ht="15.75">
      <c r="A32" s="43"/>
      <c r="B32" s="52" t="s">
        <v>23</v>
      </c>
      <c r="C32" s="176" t="s">
        <v>10</v>
      </c>
      <c r="D32" s="177"/>
      <c r="E32" s="53"/>
      <c r="F32" s="54" t="s">
        <v>24</v>
      </c>
      <c r="G32" s="176" t="s">
        <v>6</v>
      </c>
      <c r="H32" s="178"/>
      <c r="I32" s="178"/>
      <c r="J32" s="178"/>
      <c r="K32" s="178"/>
      <c r="L32" s="178"/>
      <c r="M32" s="178"/>
      <c r="N32" s="179"/>
      <c r="O32" s="43"/>
      <c r="Q32" s="46"/>
      <c r="R32" s="46"/>
    </row>
    <row r="33" spans="1:18" ht="15">
      <c r="A33" s="43"/>
      <c r="B33" s="55" t="s">
        <v>25</v>
      </c>
      <c r="C33" s="162" t="s">
        <v>197</v>
      </c>
      <c r="D33" s="163"/>
      <c r="E33" s="56"/>
      <c r="F33" s="57" t="s">
        <v>26</v>
      </c>
      <c r="G33" s="162" t="s">
        <v>199</v>
      </c>
      <c r="H33" s="164"/>
      <c r="I33" s="164"/>
      <c r="J33" s="164"/>
      <c r="K33" s="164"/>
      <c r="L33" s="164"/>
      <c r="M33" s="164"/>
      <c r="N33" s="165"/>
      <c r="O33" s="43"/>
      <c r="Q33" s="46"/>
      <c r="R33" s="46"/>
    </row>
    <row r="34" spans="1:18" ht="15">
      <c r="A34" s="43"/>
      <c r="B34" s="58" t="s">
        <v>27</v>
      </c>
      <c r="C34" s="162" t="s">
        <v>198</v>
      </c>
      <c r="D34" s="163"/>
      <c r="E34" s="56"/>
      <c r="F34" s="59" t="s">
        <v>28</v>
      </c>
      <c r="G34" s="162" t="s">
        <v>200</v>
      </c>
      <c r="H34" s="164"/>
      <c r="I34" s="164"/>
      <c r="J34" s="164"/>
      <c r="K34" s="164"/>
      <c r="L34" s="164"/>
      <c r="M34" s="164"/>
      <c r="N34" s="165"/>
      <c r="O34" s="43"/>
      <c r="Q34" s="46"/>
      <c r="R34" s="46"/>
    </row>
    <row r="35" spans="1:18" ht="15">
      <c r="A35" s="38"/>
      <c r="B35" s="60" t="s">
        <v>29</v>
      </c>
      <c r="C35" s="61"/>
      <c r="D35" s="62"/>
      <c r="E35" s="63"/>
      <c r="F35" s="60" t="s">
        <v>29</v>
      </c>
      <c r="G35" s="64"/>
      <c r="H35" s="64"/>
      <c r="I35" s="64"/>
      <c r="J35" s="64"/>
      <c r="K35" s="64"/>
      <c r="L35" s="64"/>
      <c r="M35" s="64"/>
      <c r="N35" s="64"/>
      <c r="O35" s="51"/>
      <c r="Q35" s="46"/>
      <c r="R35" s="46"/>
    </row>
    <row r="36" spans="1:18" ht="15">
      <c r="A36" s="43"/>
      <c r="B36" s="55"/>
      <c r="C36" s="162" t="s">
        <v>197</v>
      </c>
      <c r="D36" s="163"/>
      <c r="E36" s="56"/>
      <c r="F36" s="57"/>
      <c r="G36" s="162" t="s">
        <v>199</v>
      </c>
      <c r="H36" s="164"/>
      <c r="I36" s="164"/>
      <c r="J36" s="164"/>
      <c r="K36" s="164"/>
      <c r="L36" s="164"/>
      <c r="M36" s="164"/>
      <c r="N36" s="165"/>
      <c r="O36" s="43"/>
      <c r="Q36" s="46"/>
      <c r="R36" s="46"/>
    </row>
    <row r="37" spans="1:18" ht="15">
      <c r="A37" s="43"/>
      <c r="B37" s="65"/>
      <c r="C37" s="162" t="s">
        <v>198</v>
      </c>
      <c r="D37" s="163"/>
      <c r="E37" s="56"/>
      <c r="F37" s="66"/>
      <c r="G37" s="162" t="s">
        <v>200</v>
      </c>
      <c r="H37" s="164"/>
      <c r="I37" s="164"/>
      <c r="J37" s="164"/>
      <c r="K37" s="164"/>
      <c r="L37" s="164"/>
      <c r="M37" s="164"/>
      <c r="N37" s="165"/>
      <c r="O37" s="43"/>
      <c r="Q37" s="46"/>
      <c r="R37" s="46"/>
    </row>
    <row r="38" spans="1:18" ht="15.75">
      <c r="A38" s="38"/>
      <c r="B38" s="40"/>
      <c r="C38" s="40"/>
      <c r="D38" s="40"/>
      <c r="E38" s="40"/>
      <c r="F38" s="67" t="s">
        <v>30</v>
      </c>
      <c r="G38" s="50"/>
      <c r="H38" s="50"/>
      <c r="I38" s="50"/>
      <c r="J38" s="40"/>
      <c r="K38" s="40"/>
      <c r="L38" s="40"/>
      <c r="M38" s="68"/>
      <c r="N38" s="1"/>
      <c r="O38" s="51"/>
      <c r="Q38" s="46"/>
      <c r="R38" s="46"/>
    </row>
    <row r="39" spans="1:18" ht="15">
      <c r="A39" s="38"/>
      <c r="B39" s="69" t="s">
        <v>31</v>
      </c>
      <c r="C39" s="40"/>
      <c r="D39" s="40"/>
      <c r="E39" s="40"/>
      <c r="F39" s="70" t="s">
        <v>32</v>
      </c>
      <c r="G39" s="70" t="s">
        <v>33</v>
      </c>
      <c r="H39" s="70" t="s">
        <v>34</v>
      </c>
      <c r="I39" s="70" t="s">
        <v>35</v>
      </c>
      <c r="J39" s="70" t="s">
        <v>36</v>
      </c>
      <c r="K39" s="166" t="s">
        <v>37</v>
      </c>
      <c r="L39" s="167"/>
      <c r="M39" s="71" t="s">
        <v>38</v>
      </c>
      <c r="N39" s="72" t="s">
        <v>39</v>
      </c>
      <c r="O39" s="43"/>
      <c r="R39" s="46"/>
    </row>
    <row r="40" spans="1:18" ht="18" customHeight="1">
      <c r="A40" s="43"/>
      <c r="B40" s="73" t="s">
        <v>40</v>
      </c>
      <c r="C40" s="74" t="str">
        <f>IF(C33&gt;"",C33&amp;" - "&amp;G33,"")</f>
        <v>Kuljunlahti, Jorma - Immonen, Asko</v>
      </c>
      <c r="D40" s="75"/>
      <c r="E40" s="76"/>
      <c r="F40" s="78">
        <v>3</v>
      </c>
      <c r="G40" s="78">
        <v>7</v>
      </c>
      <c r="H40" s="78">
        <v>-13</v>
      </c>
      <c r="I40" s="78">
        <v>8</v>
      </c>
      <c r="J40" s="78"/>
      <c r="K40" s="79">
        <f>IF(ISBLANK(F40),"",COUNTIF(F40:J40,"&gt;=0"))</f>
        <v>3</v>
      </c>
      <c r="L40" s="80">
        <f>IF(ISBLANK(F40),"",(IF(LEFT(F40,1)="-",1,0)+IF(LEFT(G40,1)="-",1,0)+IF(LEFT(H40,1)="-",1,0)+IF(LEFT(I40,1)="-",1,0)+IF(LEFT(J40,1)="-",1,0)))</f>
        <v>1</v>
      </c>
      <c r="M40" s="81">
        <f aca="true" t="shared" si="1" ref="M40:N44">IF(K40=3,1,"")</f>
        <v>1</v>
      </c>
      <c r="N40" s="82">
        <f t="shared" si="1"/>
      </c>
      <c r="O40" s="43"/>
      <c r="Q40" s="46"/>
      <c r="R40" s="46"/>
    </row>
    <row r="41" spans="1:18" ht="18" customHeight="1">
      <c r="A41" s="43"/>
      <c r="B41" s="73" t="s">
        <v>41</v>
      </c>
      <c r="C41" s="75" t="str">
        <f>IF(C34&gt;"",C34&amp;" - "&amp;G34,"")</f>
        <v>Häiväläinen, Pekka - Nordling, Eero</v>
      </c>
      <c r="D41" s="74"/>
      <c r="E41" s="76"/>
      <c r="F41" s="83">
        <v>8</v>
      </c>
      <c r="G41" s="78">
        <v>-7</v>
      </c>
      <c r="H41" s="78">
        <v>-6</v>
      </c>
      <c r="I41" s="78">
        <v>-9</v>
      </c>
      <c r="J41" s="78"/>
      <c r="K41" s="79">
        <f>IF(ISBLANK(F41),"",COUNTIF(F41:J41,"&gt;=0"))</f>
        <v>1</v>
      </c>
      <c r="L41" s="80">
        <f>IF(ISBLANK(F41),"",(IF(LEFT(F41,1)="-",1,0)+IF(LEFT(G41,1)="-",1,0)+IF(LEFT(H41,1)="-",1,0)+IF(LEFT(I41,1)="-",1,0)+IF(LEFT(J41,1)="-",1,0)))</f>
        <v>3</v>
      </c>
      <c r="M41" s="81">
        <f t="shared" si="1"/>
      </c>
      <c r="N41" s="82">
        <f t="shared" si="1"/>
        <v>1</v>
      </c>
      <c r="O41" s="43"/>
      <c r="Q41" s="46"/>
      <c r="R41" s="46"/>
    </row>
    <row r="42" spans="1:18" ht="18" customHeight="1">
      <c r="A42" s="43"/>
      <c r="B42" s="84" t="s">
        <v>42</v>
      </c>
      <c r="C42" s="85" t="str">
        <f>IF(C36&gt;"",C36&amp;" / "&amp;C37,"")</f>
        <v>Kuljunlahti, Jorma / Häiväläinen, Pekka</v>
      </c>
      <c r="D42" s="86" t="str">
        <f>IF(G36&gt;"",G36&amp;" / "&amp;G37,"")</f>
        <v>Immonen, Asko / Nordling, Eero</v>
      </c>
      <c r="E42" s="87"/>
      <c r="F42" s="88">
        <v>-10</v>
      </c>
      <c r="G42" s="105">
        <v>7</v>
      </c>
      <c r="H42" s="90">
        <v>-13</v>
      </c>
      <c r="I42" s="90">
        <v>-9</v>
      </c>
      <c r="J42" s="90"/>
      <c r="K42" s="79">
        <f>IF(ISBLANK(F42),"",COUNTIF(F42:J42,"&gt;=0"))</f>
        <v>1</v>
      </c>
      <c r="L42" s="80">
        <f>IF(ISBLANK(F42),"",(IF(LEFT(F42,1)="-",1,0)+IF(LEFT(G42,1)="-",1,0)+IF(LEFT(H42,1)="-",1,0)+IF(LEFT(I42,1)="-",1,0)+IF(LEFT(J42,1)="-",1,0)))</f>
        <v>3</v>
      </c>
      <c r="M42" s="81">
        <f t="shared" si="1"/>
      </c>
      <c r="N42" s="82">
        <f t="shared" si="1"/>
        <v>1</v>
      </c>
      <c r="O42" s="43"/>
      <c r="Q42" s="46"/>
      <c r="R42" s="46"/>
    </row>
    <row r="43" spans="1:18" ht="18" customHeight="1">
      <c r="A43" s="43"/>
      <c r="B43" s="73" t="s">
        <v>43</v>
      </c>
      <c r="C43" s="75" t="str">
        <f>IF(C33&gt;"",C33&amp;" - "&amp;G34,"")</f>
        <v>Kuljunlahti, Jorma - Nordling, Eero</v>
      </c>
      <c r="D43" s="74"/>
      <c r="E43" s="76"/>
      <c r="F43" s="91">
        <v>-5</v>
      </c>
      <c r="G43" s="78">
        <v>8</v>
      </c>
      <c r="H43" s="78">
        <v>9</v>
      </c>
      <c r="I43" s="78">
        <v>-5</v>
      </c>
      <c r="J43" s="77">
        <v>13</v>
      </c>
      <c r="K43" s="79">
        <f>IF(ISBLANK(F43),"",COUNTIF(F43:J43,"&gt;=0"))</f>
        <v>3</v>
      </c>
      <c r="L43" s="80">
        <f>IF(ISBLANK(F43),"",(IF(LEFT(F43,1)="-",1,0)+IF(LEFT(G43,1)="-",1,0)+IF(LEFT(H43,1)="-",1,0)+IF(LEFT(I43,1)="-",1,0)+IF(LEFT(J43,1)="-",1,0)))</f>
        <v>2</v>
      </c>
      <c r="M43" s="81">
        <f t="shared" si="1"/>
        <v>1</v>
      </c>
      <c r="N43" s="82">
        <f t="shared" si="1"/>
      </c>
      <c r="O43" s="43"/>
      <c r="Q43" s="46"/>
      <c r="R43" s="46"/>
    </row>
    <row r="44" spans="1:18" ht="18" customHeight="1" thickBot="1">
      <c r="A44" s="43"/>
      <c r="B44" s="73" t="s">
        <v>44</v>
      </c>
      <c r="C44" s="75" t="str">
        <f>IF(C34&gt;"",C34&amp;" - "&amp;G33,"")</f>
        <v>Häiväläinen, Pekka - Immonen, Asko</v>
      </c>
      <c r="D44" s="74"/>
      <c r="E44" s="76"/>
      <c r="F44" s="77">
        <v>9</v>
      </c>
      <c r="G44" s="78">
        <v>10</v>
      </c>
      <c r="H44" s="77">
        <v>-7</v>
      </c>
      <c r="I44" s="78">
        <v>-7</v>
      </c>
      <c r="J44" s="78">
        <v>-2</v>
      </c>
      <c r="K44" s="79">
        <f>IF(ISBLANK(F44),"",COUNTIF(F44:J44,"&gt;=0"))</f>
        <v>2</v>
      </c>
      <c r="L44" s="92">
        <f>IF(ISBLANK(F44),"",(IF(LEFT(F44,1)="-",1,0)+IF(LEFT(G44,1)="-",1,0)+IF(LEFT(H44,1)="-",1,0)+IF(LEFT(I44,1)="-",1,0)+IF(LEFT(J44,1)="-",1,0)))</f>
        <v>3</v>
      </c>
      <c r="M44" s="81">
        <f t="shared" si="1"/>
      </c>
      <c r="N44" s="82">
        <f t="shared" si="1"/>
        <v>1</v>
      </c>
      <c r="O44" s="43"/>
      <c r="Q44" s="46"/>
      <c r="R44" s="46"/>
    </row>
    <row r="45" spans="1:18" ht="16.5" thickBot="1">
      <c r="A45" s="38"/>
      <c r="B45" s="40"/>
      <c r="C45" s="40"/>
      <c r="D45" s="40"/>
      <c r="E45" s="40"/>
      <c r="F45" s="40"/>
      <c r="G45" s="40"/>
      <c r="H45" s="40"/>
      <c r="I45" s="93" t="s">
        <v>45</v>
      </c>
      <c r="J45" s="94"/>
      <c r="K45" s="95">
        <f>IF(ISBLANK(D40),"",SUM(K40:K44))</f>
      </c>
      <c r="L45" s="96">
        <f>IF(ISBLANK(E40),"",SUM(L40:L44))</f>
      </c>
      <c r="M45" s="97">
        <f>IF(ISBLANK(F40),"",SUM(M40:M44))</f>
        <v>2</v>
      </c>
      <c r="N45" s="98">
        <f>IF(ISBLANK(F40),"",SUM(N40:N44))</f>
        <v>3</v>
      </c>
      <c r="O45" s="43"/>
      <c r="Q45" s="46"/>
      <c r="R45" s="46"/>
    </row>
    <row r="46" spans="1:18" ht="15">
      <c r="A46" s="38"/>
      <c r="B46" s="39" t="s">
        <v>46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51"/>
      <c r="Q46" s="46"/>
      <c r="R46" s="46"/>
    </row>
    <row r="47" spans="1:18" ht="15">
      <c r="A47" s="38"/>
      <c r="B47" s="99" t="s">
        <v>47</v>
      </c>
      <c r="C47" s="99"/>
      <c r="D47" s="99" t="s">
        <v>49</v>
      </c>
      <c r="E47" s="100"/>
      <c r="F47" s="99"/>
      <c r="G47" s="99" t="s">
        <v>48</v>
      </c>
      <c r="H47" s="100"/>
      <c r="I47" s="99"/>
      <c r="J47" s="3" t="s">
        <v>50</v>
      </c>
      <c r="K47" s="1"/>
      <c r="L47" s="40"/>
      <c r="M47" s="40"/>
      <c r="N47" s="40"/>
      <c r="O47" s="51"/>
      <c r="Q47" s="46"/>
      <c r="R47" s="46"/>
    </row>
    <row r="48" spans="1:18" ht="18.75" thickBot="1">
      <c r="A48" s="38"/>
      <c r="B48" s="40"/>
      <c r="C48" s="40"/>
      <c r="D48" s="40"/>
      <c r="E48" s="40"/>
      <c r="F48" s="40"/>
      <c r="G48" s="40"/>
      <c r="H48" s="40"/>
      <c r="I48" s="40"/>
      <c r="J48" s="168" t="str">
        <f>IF(M45=3,C32,IF(N45=3,G32,""))</f>
        <v>TIP-70</v>
      </c>
      <c r="K48" s="169"/>
      <c r="L48" s="169"/>
      <c r="M48" s="169"/>
      <c r="N48" s="170"/>
      <c r="O48" s="43"/>
      <c r="Q48" s="46"/>
      <c r="R48" s="46"/>
    </row>
    <row r="49" spans="1:18" ht="18">
      <c r="A49" s="101"/>
      <c r="B49" s="102"/>
      <c r="C49" s="102"/>
      <c r="D49" s="102"/>
      <c r="E49" s="102"/>
      <c r="F49" s="102"/>
      <c r="G49" s="102"/>
      <c r="H49" s="102"/>
      <c r="I49" s="102"/>
      <c r="J49" s="103"/>
      <c r="K49" s="103"/>
      <c r="L49" s="103"/>
      <c r="M49" s="103"/>
      <c r="N49" s="103"/>
      <c r="O49" s="8"/>
      <c r="Q49" s="46"/>
      <c r="R49" s="46"/>
    </row>
    <row r="50" spans="2:18" ht="15">
      <c r="B50" s="104" t="s">
        <v>51</v>
      </c>
      <c r="Q50" s="46"/>
      <c r="R50" s="46"/>
    </row>
    <row r="51" spans="1:17" ht="15.75">
      <c r="A51" s="32"/>
      <c r="B51" s="33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6"/>
      <c r="Q51" s="37" t="s">
        <v>11</v>
      </c>
    </row>
    <row r="52" spans="1:17" ht="15.75">
      <c r="A52" s="38"/>
      <c r="B52" s="1"/>
      <c r="C52" s="39" t="s">
        <v>12</v>
      </c>
      <c r="D52" s="40"/>
      <c r="E52" s="40"/>
      <c r="F52" s="1"/>
      <c r="G52" s="41" t="s">
        <v>13</v>
      </c>
      <c r="H52" s="42"/>
      <c r="I52" s="171" t="s">
        <v>14</v>
      </c>
      <c r="J52" s="164"/>
      <c r="K52" s="164"/>
      <c r="L52" s="164"/>
      <c r="M52" s="164"/>
      <c r="N52" s="165"/>
      <c r="O52" s="43"/>
      <c r="Q52" s="37" t="s">
        <v>15</v>
      </c>
    </row>
    <row r="53" spans="1:18" ht="17.25" customHeight="1">
      <c r="A53" s="38"/>
      <c r="B53" s="44"/>
      <c r="C53" s="45" t="s">
        <v>16</v>
      </c>
      <c r="D53" s="40"/>
      <c r="E53" s="40"/>
      <c r="F53" s="1"/>
      <c r="G53" s="41" t="s">
        <v>17</v>
      </c>
      <c r="H53" s="42"/>
      <c r="I53" s="171"/>
      <c r="J53" s="164"/>
      <c r="K53" s="164"/>
      <c r="L53" s="164"/>
      <c r="M53" s="164"/>
      <c r="N53" s="165"/>
      <c r="O53" s="43"/>
      <c r="Q53" s="46"/>
      <c r="R53" s="46"/>
    </row>
    <row r="54" spans="1:18" ht="15">
      <c r="A54" s="38"/>
      <c r="B54" s="40"/>
      <c r="C54" s="47" t="s">
        <v>18</v>
      </c>
      <c r="D54" s="40"/>
      <c r="E54" s="40"/>
      <c r="F54" s="40"/>
      <c r="G54" s="41" t="s">
        <v>19</v>
      </c>
      <c r="H54" s="48"/>
      <c r="I54" s="171" t="s">
        <v>249</v>
      </c>
      <c r="J54" s="171"/>
      <c r="K54" s="171"/>
      <c r="L54" s="171"/>
      <c r="M54" s="171"/>
      <c r="N54" s="172"/>
      <c r="O54" s="43"/>
      <c r="Q54" s="46"/>
      <c r="R54" s="46"/>
    </row>
    <row r="55" spans="1:18" ht="15.75">
      <c r="A55" s="38"/>
      <c r="B55" s="40"/>
      <c r="C55" s="40"/>
      <c r="D55" s="40"/>
      <c r="E55" s="40"/>
      <c r="F55" s="40"/>
      <c r="G55" s="41" t="s">
        <v>20</v>
      </c>
      <c r="H55" s="42"/>
      <c r="I55" s="173"/>
      <c r="J55" s="174"/>
      <c r="K55" s="174"/>
      <c r="L55" s="49" t="s">
        <v>21</v>
      </c>
      <c r="M55" s="175"/>
      <c r="N55" s="172"/>
      <c r="O55" s="43"/>
      <c r="Q55" s="46"/>
      <c r="R55" s="46"/>
    </row>
    <row r="56" spans="1:18" ht="15">
      <c r="A56" s="38"/>
      <c r="B56" s="1"/>
      <c r="C56" s="50" t="s">
        <v>22</v>
      </c>
      <c r="D56" s="40"/>
      <c r="E56" s="40"/>
      <c r="F56" s="40"/>
      <c r="G56" s="50" t="s">
        <v>22</v>
      </c>
      <c r="H56" s="40"/>
      <c r="I56" s="40"/>
      <c r="J56" s="40"/>
      <c r="K56" s="40"/>
      <c r="L56" s="40"/>
      <c r="M56" s="40"/>
      <c r="N56" s="40"/>
      <c r="O56" s="51"/>
      <c r="Q56" s="46"/>
      <c r="R56" s="46"/>
    </row>
    <row r="57" spans="1:18" ht="15.75">
      <c r="A57" s="43"/>
      <c r="B57" s="52" t="s">
        <v>23</v>
      </c>
      <c r="C57" s="176" t="s">
        <v>9</v>
      </c>
      <c r="D57" s="177"/>
      <c r="E57" s="53"/>
      <c r="F57" s="54" t="s">
        <v>24</v>
      </c>
      <c r="G57" s="176" t="s">
        <v>4</v>
      </c>
      <c r="H57" s="178"/>
      <c r="I57" s="178"/>
      <c r="J57" s="178"/>
      <c r="K57" s="178"/>
      <c r="L57" s="178"/>
      <c r="M57" s="178"/>
      <c r="N57" s="179"/>
      <c r="O57" s="43"/>
      <c r="Q57" s="46"/>
      <c r="R57" s="46"/>
    </row>
    <row r="58" spans="1:18" ht="15">
      <c r="A58" s="43"/>
      <c r="B58" s="55" t="s">
        <v>25</v>
      </c>
      <c r="C58" s="162" t="s">
        <v>201</v>
      </c>
      <c r="D58" s="163"/>
      <c r="E58" s="56"/>
      <c r="F58" s="57" t="s">
        <v>26</v>
      </c>
      <c r="G58" s="162" t="s">
        <v>203</v>
      </c>
      <c r="H58" s="164"/>
      <c r="I58" s="164"/>
      <c r="J58" s="164"/>
      <c r="K58" s="164"/>
      <c r="L58" s="164"/>
      <c r="M58" s="164"/>
      <c r="N58" s="165"/>
      <c r="O58" s="43"/>
      <c r="Q58" s="46"/>
      <c r="R58" s="46"/>
    </row>
    <row r="59" spans="1:18" ht="15">
      <c r="A59" s="43"/>
      <c r="B59" s="58" t="s">
        <v>27</v>
      </c>
      <c r="C59" s="162" t="s">
        <v>202</v>
      </c>
      <c r="D59" s="163"/>
      <c r="E59" s="56"/>
      <c r="F59" s="59" t="s">
        <v>28</v>
      </c>
      <c r="G59" s="162" t="s">
        <v>204</v>
      </c>
      <c r="H59" s="164"/>
      <c r="I59" s="164"/>
      <c r="J59" s="164"/>
      <c r="K59" s="164"/>
      <c r="L59" s="164"/>
      <c r="M59" s="164"/>
      <c r="N59" s="165"/>
      <c r="O59" s="43"/>
      <c r="Q59" s="46"/>
      <c r="R59" s="46"/>
    </row>
    <row r="60" spans="1:18" ht="15">
      <c r="A60" s="38"/>
      <c r="B60" s="60" t="s">
        <v>29</v>
      </c>
      <c r="C60" s="61"/>
      <c r="D60" s="62"/>
      <c r="E60" s="63"/>
      <c r="F60" s="60" t="s">
        <v>29</v>
      </c>
      <c r="G60" s="64"/>
      <c r="H60" s="64"/>
      <c r="I60" s="64"/>
      <c r="J60" s="64"/>
      <c r="K60" s="64"/>
      <c r="L60" s="64"/>
      <c r="M60" s="64"/>
      <c r="N60" s="64"/>
      <c r="O60" s="51"/>
      <c r="Q60" s="46"/>
      <c r="R60" s="46"/>
    </row>
    <row r="61" spans="1:18" ht="15">
      <c r="A61" s="43"/>
      <c r="B61" s="55"/>
      <c r="C61" s="162" t="s">
        <v>201</v>
      </c>
      <c r="D61" s="163"/>
      <c r="E61" s="56"/>
      <c r="F61" s="57"/>
      <c r="G61" s="162" t="s">
        <v>203</v>
      </c>
      <c r="H61" s="164"/>
      <c r="I61" s="164"/>
      <c r="J61" s="164"/>
      <c r="K61" s="164"/>
      <c r="L61" s="164"/>
      <c r="M61" s="164"/>
      <c r="N61" s="165"/>
      <c r="O61" s="43"/>
      <c r="Q61" s="46"/>
      <c r="R61" s="46"/>
    </row>
    <row r="62" spans="1:18" ht="15">
      <c r="A62" s="43"/>
      <c r="B62" s="65"/>
      <c r="C62" s="162" t="s">
        <v>202</v>
      </c>
      <c r="D62" s="163"/>
      <c r="E62" s="56"/>
      <c r="F62" s="66"/>
      <c r="G62" s="162" t="s">
        <v>204</v>
      </c>
      <c r="H62" s="164"/>
      <c r="I62" s="164"/>
      <c r="J62" s="164"/>
      <c r="K62" s="164"/>
      <c r="L62" s="164"/>
      <c r="M62" s="164"/>
      <c r="N62" s="165"/>
      <c r="O62" s="43"/>
      <c r="Q62" s="46"/>
      <c r="R62" s="46"/>
    </row>
    <row r="63" spans="1:18" ht="15.75">
      <c r="A63" s="38"/>
      <c r="B63" s="40"/>
      <c r="C63" s="40"/>
      <c r="D63" s="40"/>
      <c r="E63" s="40"/>
      <c r="F63" s="67" t="s">
        <v>30</v>
      </c>
      <c r="G63" s="50"/>
      <c r="H63" s="50"/>
      <c r="I63" s="50"/>
      <c r="J63" s="40"/>
      <c r="K63" s="40"/>
      <c r="L63" s="40"/>
      <c r="M63" s="68"/>
      <c r="N63" s="1"/>
      <c r="O63" s="51"/>
      <c r="Q63" s="46"/>
      <c r="R63" s="46"/>
    </row>
    <row r="64" spans="1:18" ht="15">
      <c r="A64" s="38"/>
      <c r="B64" s="69" t="s">
        <v>31</v>
      </c>
      <c r="C64" s="40"/>
      <c r="D64" s="40"/>
      <c r="E64" s="40"/>
      <c r="F64" s="70" t="s">
        <v>32</v>
      </c>
      <c r="G64" s="70" t="s">
        <v>33</v>
      </c>
      <c r="H64" s="70" t="s">
        <v>34</v>
      </c>
      <c r="I64" s="70" t="s">
        <v>35</v>
      </c>
      <c r="J64" s="70" t="s">
        <v>36</v>
      </c>
      <c r="K64" s="166" t="s">
        <v>37</v>
      </c>
      <c r="L64" s="167"/>
      <c r="M64" s="71" t="s">
        <v>38</v>
      </c>
      <c r="N64" s="72" t="s">
        <v>39</v>
      </c>
      <c r="O64" s="43"/>
      <c r="R64" s="46"/>
    </row>
    <row r="65" spans="1:18" ht="18" customHeight="1">
      <c r="A65" s="43"/>
      <c r="B65" s="73" t="s">
        <v>40</v>
      </c>
      <c r="C65" s="74" t="str">
        <f>IF(C58&gt;"",C58&amp;" - "&amp;G58,"")</f>
        <v>Juntunen, Veikko - Immonen, Lauri</v>
      </c>
      <c r="D65" s="75"/>
      <c r="E65" s="76"/>
      <c r="F65" s="78">
        <v>4</v>
      </c>
      <c r="G65" s="78">
        <v>6</v>
      </c>
      <c r="H65" s="78">
        <v>3</v>
      </c>
      <c r="I65" s="78"/>
      <c r="J65" s="78"/>
      <c r="K65" s="79">
        <f>IF(ISBLANK(F65),"",COUNTIF(F65:J65,"&gt;=0"))</f>
        <v>3</v>
      </c>
      <c r="L65" s="80">
        <f>IF(ISBLANK(F65),"",(IF(LEFT(F65,1)="-",1,0)+IF(LEFT(G65,1)="-",1,0)+IF(LEFT(H65,1)="-",1,0)+IF(LEFT(I65,1)="-",1,0)+IF(LEFT(J65,1)="-",1,0)))</f>
        <v>0</v>
      </c>
      <c r="M65" s="81">
        <f aca="true" t="shared" si="2" ref="M65:N69">IF(K65=3,1,"")</f>
        <v>1</v>
      </c>
      <c r="N65" s="82">
        <f t="shared" si="2"/>
      </c>
      <c r="O65" s="43"/>
      <c r="Q65" s="46"/>
      <c r="R65" s="46"/>
    </row>
    <row r="66" spans="1:18" ht="18" customHeight="1">
      <c r="A66" s="43"/>
      <c r="B66" s="73" t="s">
        <v>41</v>
      </c>
      <c r="C66" s="75" t="str">
        <f>IF(C59&gt;"",C59&amp;" - "&amp;G59,"")</f>
        <v>Koskinen, Veikko - Mäkinen, Pertti</v>
      </c>
      <c r="D66" s="74"/>
      <c r="E66" s="76"/>
      <c r="F66" s="83">
        <v>5</v>
      </c>
      <c r="G66" s="78">
        <v>8</v>
      </c>
      <c r="H66" s="78">
        <v>-8</v>
      </c>
      <c r="I66" s="78">
        <v>6</v>
      </c>
      <c r="J66" s="78"/>
      <c r="K66" s="79">
        <f>IF(ISBLANK(F66),"",COUNTIF(F66:J66,"&gt;=0"))</f>
        <v>3</v>
      </c>
      <c r="L66" s="80">
        <f>IF(ISBLANK(F66),"",(IF(LEFT(F66,1)="-",1,0)+IF(LEFT(G66,1)="-",1,0)+IF(LEFT(H66,1)="-",1,0)+IF(LEFT(I66,1)="-",1,0)+IF(LEFT(J66,1)="-",1,0)))</f>
        <v>1</v>
      </c>
      <c r="M66" s="81">
        <f t="shared" si="2"/>
        <v>1</v>
      </c>
      <c r="N66" s="82">
        <f t="shared" si="2"/>
      </c>
      <c r="O66" s="43"/>
      <c r="Q66" s="46"/>
      <c r="R66" s="46"/>
    </row>
    <row r="67" spans="1:18" ht="18" customHeight="1">
      <c r="A67" s="43"/>
      <c r="B67" s="84" t="s">
        <v>42</v>
      </c>
      <c r="C67" s="85" t="str">
        <f>IF(C61&gt;"",C61&amp;" / "&amp;C62,"")</f>
        <v>Juntunen, Veikko / Koskinen, Veikko</v>
      </c>
      <c r="D67" s="86" t="str">
        <f>IF(G61&gt;"",G61&amp;" / "&amp;G62,"")</f>
        <v>Immonen, Lauri / Mäkinen, Pertti</v>
      </c>
      <c r="E67" s="87"/>
      <c r="F67" s="88">
        <v>8</v>
      </c>
      <c r="G67" s="105">
        <v>7</v>
      </c>
      <c r="H67" s="90">
        <v>7</v>
      </c>
      <c r="I67" s="90"/>
      <c r="J67" s="90"/>
      <c r="K67" s="79">
        <f>IF(ISBLANK(F67),"",COUNTIF(F67:J67,"&gt;=0"))</f>
        <v>3</v>
      </c>
      <c r="L67" s="80">
        <f>IF(ISBLANK(F67),"",(IF(LEFT(F67,1)="-",1,0)+IF(LEFT(G67,1)="-",1,0)+IF(LEFT(H67,1)="-",1,0)+IF(LEFT(I67,1)="-",1,0)+IF(LEFT(J67,1)="-",1,0)))</f>
        <v>0</v>
      </c>
      <c r="M67" s="81">
        <f t="shared" si="2"/>
        <v>1</v>
      </c>
      <c r="N67" s="82">
        <f t="shared" si="2"/>
      </c>
      <c r="O67" s="43"/>
      <c r="Q67" s="46"/>
      <c r="R67" s="46"/>
    </row>
    <row r="68" spans="1:18" ht="18" customHeight="1">
      <c r="A68" s="43"/>
      <c r="B68" s="73" t="s">
        <v>43</v>
      </c>
      <c r="C68" s="75" t="str">
        <f>IF(C58&gt;"",C58&amp;" - "&amp;G59,"")</f>
        <v>Juntunen, Veikko - Mäkinen, Pertti</v>
      </c>
      <c r="D68" s="74"/>
      <c r="E68" s="76"/>
      <c r="F68" s="91"/>
      <c r="G68" s="78"/>
      <c r="H68" s="78"/>
      <c r="I68" s="78"/>
      <c r="J68" s="77"/>
      <c r="K68" s="79">
        <f>IF(ISBLANK(F68),"",COUNTIF(F68:J68,"&gt;=0"))</f>
      </c>
      <c r="L68" s="80">
        <f>IF(ISBLANK(F68),"",(IF(LEFT(F68,1)="-",1,0)+IF(LEFT(G68,1)="-",1,0)+IF(LEFT(H68,1)="-",1,0)+IF(LEFT(I68,1)="-",1,0)+IF(LEFT(J68,1)="-",1,0)))</f>
      </c>
      <c r="M68" s="81">
        <f t="shared" si="2"/>
      </c>
      <c r="N68" s="82">
        <f t="shared" si="2"/>
      </c>
      <c r="O68" s="43"/>
      <c r="Q68" s="46"/>
      <c r="R68" s="46"/>
    </row>
    <row r="69" spans="1:18" ht="18" customHeight="1" thickBot="1">
      <c r="A69" s="43"/>
      <c r="B69" s="73" t="s">
        <v>44</v>
      </c>
      <c r="C69" s="75" t="str">
        <f>IF(C59&gt;"",C59&amp;" - "&amp;G58,"")</f>
        <v>Koskinen, Veikko - Immonen, Lauri</v>
      </c>
      <c r="D69" s="74"/>
      <c r="E69" s="76"/>
      <c r="F69" s="77"/>
      <c r="G69" s="78"/>
      <c r="H69" s="77"/>
      <c r="I69" s="78"/>
      <c r="J69" s="78"/>
      <c r="K69" s="79">
        <f>IF(ISBLANK(F69),"",COUNTIF(F69:J69,"&gt;=0"))</f>
      </c>
      <c r="L69" s="92">
        <f>IF(ISBLANK(F69),"",(IF(LEFT(F69,1)="-",1,0)+IF(LEFT(G69,1)="-",1,0)+IF(LEFT(H69,1)="-",1,0)+IF(LEFT(I69,1)="-",1,0)+IF(LEFT(J69,1)="-",1,0)))</f>
      </c>
      <c r="M69" s="81">
        <f t="shared" si="2"/>
      </c>
      <c r="N69" s="82">
        <f t="shared" si="2"/>
      </c>
      <c r="O69" s="43"/>
      <c r="Q69" s="46"/>
      <c r="R69" s="46"/>
    </row>
    <row r="70" spans="1:18" ht="16.5" thickBot="1">
      <c r="A70" s="38"/>
      <c r="B70" s="40"/>
      <c r="C70" s="40"/>
      <c r="D70" s="40"/>
      <c r="E70" s="40"/>
      <c r="F70" s="40"/>
      <c r="G70" s="40"/>
      <c r="H70" s="40"/>
      <c r="I70" s="93" t="s">
        <v>45</v>
      </c>
      <c r="J70" s="94"/>
      <c r="K70" s="95">
        <f>IF(ISBLANK(D65),"",SUM(K65:K69))</f>
      </c>
      <c r="L70" s="96">
        <f>IF(ISBLANK(E65),"",SUM(L65:L69))</f>
      </c>
      <c r="M70" s="97">
        <f>IF(ISBLANK(F65),"",SUM(M65:M69))</f>
        <v>3</v>
      </c>
      <c r="N70" s="98">
        <f>IF(ISBLANK(F65),"",SUM(N65:N69))</f>
        <v>0</v>
      </c>
      <c r="O70" s="43"/>
      <c r="Q70" s="46"/>
      <c r="R70" s="46"/>
    </row>
    <row r="71" spans="1:18" ht="15">
      <c r="A71" s="38"/>
      <c r="B71" s="39" t="s">
        <v>46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51"/>
      <c r="Q71" s="46"/>
      <c r="R71" s="46"/>
    </row>
    <row r="72" spans="1:18" ht="15">
      <c r="A72" s="38"/>
      <c r="B72" s="99" t="s">
        <v>47</v>
      </c>
      <c r="C72" s="99"/>
      <c r="D72" s="99" t="s">
        <v>49</v>
      </c>
      <c r="E72" s="100"/>
      <c r="F72" s="99"/>
      <c r="G72" s="99" t="s">
        <v>48</v>
      </c>
      <c r="H72" s="100"/>
      <c r="I72" s="99"/>
      <c r="J72" s="3" t="s">
        <v>50</v>
      </c>
      <c r="K72" s="1"/>
      <c r="L72" s="40"/>
      <c r="M72" s="40"/>
      <c r="N72" s="40"/>
      <c r="O72" s="51"/>
      <c r="Q72" s="46"/>
      <c r="R72" s="46"/>
    </row>
    <row r="73" spans="1:18" ht="18.75" thickBot="1">
      <c r="A73" s="38"/>
      <c r="B73" s="40"/>
      <c r="C73" s="40"/>
      <c r="D73" s="40"/>
      <c r="E73" s="40"/>
      <c r="F73" s="40"/>
      <c r="G73" s="40"/>
      <c r="H73" s="40"/>
      <c r="I73" s="40"/>
      <c r="J73" s="168" t="str">
        <f>IF(M70=3,C57,IF(N70=3,G57,""))</f>
        <v>ToTe 2</v>
      </c>
      <c r="K73" s="169"/>
      <c r="L73" s="169"/>
      <c r="M73" s="169"/>
      <c r="N73" s="170"/>
      <c r="O73" s="43"/>
      <c r="Q73" s="46"/>
      <c r="R73" s="46"/>
    </row>
    <row r="74" spans="1:18" ht="18">
      <c r="A74" s="101"/>
      <c r="B74" s="102"/>
      <c r="C74" s="102"/>
      <c r="D74" s="102"/>
      <c r="E74" s="102"/>
      <c r="F74" s="102"/>
      <c r="G74" s="102"/>
      <c r="H74" s="102"/>
      <c r="I74" s="102"/>
      <c r="J74" s="103"/>
      <c r="K74" s="103"/>
      <c r="L74" s="103"/>
      <c r="M74" s="103"/>
      <c r="N74" s="103"/>
      <c r="O74" s="8"/>
      <c r="Q74" s="46"/>
      <c r="R74" s="46"/>
    </row>
    <row r="75" spans="2:18" ht="15">
      <c r="B75" s="104" t="s">
        <v>51</v>
      </c>
      <c r="Q75" s="46"/>
      <c r="R75" s="46"/>
    </row>
    <row r="76" spans="1:17" ht="15.75">
      <c r="A76" s="32"/>
      <c r="B76" s="33"/>
      <c r="C76" s="3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6"/>
      <c r="Q76" s="37" t="s">
        <v>11</v>
      </c>
    </row>
    <row r="77" spans="1:17" ht="15.75">
      <c r="A77" s="38"/>
      <c r="B77" s="1"/>
      <c r="C77" s="39" t="s">
        <v>12</v>
      </c>
      <c r="D77" s="40"/>
      <c r="E77" s="40"/>
      <c r="F77" s="1"/>
      <c r="G77" s="41" t="s">
        <v>13</v>
      </c>
      <c r="H77" s="42"/>
      <c r="I77" s="171" t="s">
        <v>14</v>
      </c>
      <c r="J77" s="164"/>
      <c r="K77" s="164"/>
      <c r="L77" s="164"/>
      <c r="M77" s="164"/>
      <c r="N77" s="165"/>
      <c r="O77" s="43"/>
      <c r="Q77" s="37" t="s">
        <v>15</v>
      </c>
    </row>
    <row r="78" spans="1:18" ht="17.25" customHeight="1">
      <c r="A78" s="38"/>
      <c r="B78" s="44"/>
      <c r="C78" s="45" t="s">
        <v>16</v>
      </c>
      <c r="D78" s="40"/>
      <c r="E78" s="40"/>
      <c r="F78" s="1"/>
      <c r="G78" s="41" t="s">
        <v>17</v>
      </c>
      <c r="H78" s="42"/>
      <c r="I78" s="171"/>
      <c r="J78" s="164"/>
      <c r="K78" s="164"/>
      <c r="L78" s="164"/>
      <c r="M78" s="164"/>
      <c r="N78" s="165"/>
      <c r="O78" s="43"/>
      <c r="Q78" s="46"/>
      <c r="R78" s="46"/>
    </row>
    <row r="79" spans="1:18" ht="15">
      <c r="A79" s="38"/>
      <c r="B79" s="40"/>
      <c r="C79" s="47" t="s">
        <v>18</v>
      </c>
      <c r="D79" s="40"/>
      <c r="E79" s="40"/>
      <c r="F79" s="40"/>
      <c r="G79" s="41" t="s">
        <v>19</v>
      </c>
      <c r="H79" s="48"/>
      <c r="I79" s="171" t="s">
        <v>249</v>
      </c>
      <c r="J79" s="171"/>
      <c r="K79" s="171"/>
      <c r="L79" s="171"/>
      <c r="M79" s="171"/>
      <c r="N79" s="172"/>
      <c r="O79" s="43"/>
      <c r="Q79" s="46"/>
      <c r="R79" s="46"/>
    </row>
    <row r="80" spans="1:18" ht="15.75">
      <c r="A80" s="38"/>
      <c r="B80" s="40"/>
      <c r="C80" s="40"/>
      <c r="D80" s="40"/>
      <c r="E80" s="40"/>
      <c r="F80" s="40"/>
      <c r="G80" s="41" t="s">
        <v>20</v>
      </c>
      <c r="H80" s="42"/>
      <c r="I80" s="173"/>
      <c r="J80" s="174"/>
      <c r="K80" s="174"/>
      <c r="L80" s="49" t="s">
        <v>21</v>
      </c>
      <c r="M80" s="175"/>
      <c r="N80" s="172"/>
      <c r="O80" s="43"/>
      <c r="Q80" s="46"/>
      <c r="R80" s="46"/>
    </row>
    <row r="81" spans="1:18" ht="15">
      <c r="A81" s="38"/>
      <c r="B81" s="1"/>
      <c r="C81" s="50" t="s">
        <v>22</v>
      </c>
      <c r="D81" s="40"/>
      <c r="E81" s="40"/>
      <c r="F81" s="40"/>
      <c r="G81" s="50" t="s">
        <v>22</v>
      </c>
      <c r="H81" s="40"/>
      <c r="I81" s="40"/>
      <c r="J81" s="40"/>
      <c r="K81" s="40"/>
      <c r="L81" s="40"/>
      <c r="M81" s="40"/>
      <c r="N81" s="40"/>
      <c r="O81" s="51"/>
      <c r="Q81" s="46"/>
      <c r="R81" s="46"/>
    </row>
    <row r="82" spans="1:18" ht="15.75">
      <c r="A82" s="43"/>
      <c r="B82" s="52" t="s">
        <v>23</v>
      </c>
      <c r="C82" s="176" t="s">
        <v>2</v>
      </c>
      <c r="D82" s="177"/>
      <c r="E82" s="53"/>
      <c r="F82" s="54" t="s">
        <v>24</v>
      </c>
      <c r="G82" s="176" t="s">
        <v>5</v>
      </c>
      <c r="H82" s="178"/>
      <c r="I82" s="178"/>
      <c r="J82" s="178"/>
      <c r="K82" s="178"/>
      <c r="L82" s="178"/>
      <c r="M82" s="178"/>
      <c r="N82" s="179"/>
      <c r="O82" s="43"/>
      <c r="Q82" s="46"/>
      <c r="R82" s="46"/>
    </row>
    <row r="83" spans="1:18" ht="15">
      <c r="A83" s="43"/>
      <c r="B83" s="55" t="s">
        <v>25</v>
      </c>
      <c r="C83" s="162" t="s">
        <v>205</v>
      </c>
      <c r="D83" s="163"/>
      <c r="E83" s="56"/>
      <c r="F83" s="57" t="s">
        <v>26</v>
      </c>
      <c r="G83" s="162" t="s">
        <v>208</v>
      </c>
      <c r="H83" s="164"/>
      <c r="I83" s="164"/>
      <c r="J83" s="164"/>
      <c r="K83" s="164"/>
      <c r="L83" s="164"/>
      <c r="M83" s="164"/>
      <c r="N83" s="165"/>
      <c r="O83" s="43"/>
      <c r="Q83" s="46"/>
      <c r="R83" s="46"/>
    </row>
    <row r="84" spans="1:18" ht="15">
      <c r="A84" s="43"/>
      <c r="B84" s="58" t="s">
        <v>27</v>
      </c>
      <c r="C84" s="162" t="s">
        <v>206</v>
      </c>
      <c r="D84" s="163"/>
      <c r="E84" s="56"/>
      <c r="F84" s="59" t="s">
        <v>28</v>
      </c>
      <c r="G84" s="162" t="s">
        <v>209</v>
      </c>
      <c r="H84" s="164"/>
      <c r="I84" s="164"/>
      <c r="J84" s="164"/>
      <c r="K84" s="164"/>
      <c r="L84" s="164"/>
      <c r="M84" s="164"/>
      <c r="N84" s="165"/>
      <c r="O84" s="43"/>
      <c r="Q84" s="46"/>
      <c r="R84" s="46"/>
    </row>
    <row r="85" spans="1:18" ht="15">
      <c r="A85" s="38"/>
      <c r="B85" s="60" t="s">
        <v>29</v>
      </c>
      <c r="C85" s="61"/>
      <c r="D85" s="62"/>
      <c r="E85" s="63"/>
      <c r="F85" s="60" t="s">
        <v>29</v>
      </c>
      <c r="G85" s="64"/>
      <c r="H85" s="64"/>
      <c r="I85" s="64"/>
      <c r="J85" s="64"/>
      <c r="K85" s="64"/>
      <c r="L85" s="64"/>
      <c r="M85" s="64"/>
      <c r="N85" s="64"/>
      <c r="O85" s="51"/>
      <c r="Q85" s="46"/>
      <c r="R85" s="46"/>
    </row>
    <row r="86" spans="1:18" ht="15">
      <c r="A86" s="43"/>
      <c r="B86" s="55"/>
      <c r="C86" s="162" t="s">
        <v>205</v>
      </c>
      <c r="D86" s="163"/>
      <c r="E86" s="56"/>
      <c r="F86" s="57"/>
      <c r="G86" s="162" t="s">
        <v>208</v>
      </c>
      <c r="H86" s="164"/>
      <c r="I86" s="164"/>
      <c r="J86" s="164"/>
      <c r="K86" s="164"/>
      <c r="L86" s="164"/>
      <c r="M86" s="164"/>
      <c r="N86" s="165"/>
      <c r="O86" s="43"/>
      <c r="Q86" s="46"/>
      <c r="R86" s="46"/>
    </row>
    <row r="87" spans="1:18" ht="15">
      <c r="A87" s="43"/>
      <c r="B87" s="65"/>
      <c r="C87" s="162" t="s">
        <v>207</v>
      </c>
      <c r="D87" s="163"/>
      <c r="E87" s="56"/>
      <c r="F87" s="66"/>
      <c r="G87" s="162" t="s">
        <v>209</v>
      </c>
      <c r="H87" s="164"/>
      <c r="I87" s="164"/>
      <c r="J87" s="164"/>
      <c r="K87" s="164"/>
      <c r="L87" s="164"/>
      <c r="M87" s="164"/>
      <c r="N87" s="165"/>
      <c r="O87" s="43"/>
      <c r="Q87" s="46"/>
      <c r="R87" s="46"/>
    </row>
    <row r="88" spans="1:18" ht="15.75">
      <c r="A88" s="38"/>
      <c r="B88" s="40"/>
      <c r="C88" s="40"/>
      <c r="D88" s="40"/>
      <c r="E88" s="40"/>
      <c r="F88" s="67" t="s">
        <v>30</v>
      </c>
      <c r="G88" s="50"/>
      <c r="H88" s="50"/>
      <c r="I88" s="50"/>
      <c r="J88" s="40"/>
      <c r="K88" s="40"/>
      <c r="L88" s="40"/>
      <c r="M88" s="68"/>
      <c r="N88" s="1"/>
      <c r="O88" s="51"/>
      <c r="Q88" s="46"/>
      <c r="R88" s="46"/>
    </row>
    <row r="89" spans="1:18" ht="15">
      <c r="A89" s="38"/>
      <c r="B89" s="69" t="s">
        <v>31</v>
      </c>
      <c r="C89" s="40"/>
      <c r="D89" s="40"/>
      <c r="E89" s="40"/>
      <c r="F89" s="70" t="s">
        <v>32</v>
      </c>
      <c r="G89" s="70" t="s">
        <v>33</v>
      </c>
      <c r="H89" s="70" t="s">
        <v>34</v>
      </c>
      <c r="I89" s="70" t="s">
        <v>35</v>
      </c>
      <c r="J89" s="70" t="s">
        <v>36</v>
      </c>
      <c r="K89" s="166" t="s">
        <v>37</v>
      </c>
      <c r="L89" s="167"/>
      <c r="M89" s="71" t="s">
        <v>38</v>
      </c>
      <c r="N89" s="72" t="s">
        <v>39</v>
      </c>
      <c r="O89" s="43"/>
      <c r="R89" s="46"/>
    </row>
    <row r="90" spans="1:18" ht="18" customHeight="1">
      <c r="A90" s="43"/>
      <c r="B90" s="73" t="s">
        <v>40</v>
      </c>
      <c r="C90" s="74" t="str">
        <f>IF(C83&gt;"",C83&amp;" - "&amp;G83,"")</f>
        <v>Uusikivi, Hannu - Toikka, Jussi</v>
      </c>
      <c r="D90" s="75"/>
      <c r="E90" s="76"/>
      <c r="F90" s="78">
        <v>6</v>
      </c>
      <c r="G90" s="78">
        <v>-5</v>
      </c>
      <c r="H90" s="78">
        <v>-7</v>
      </c>
      <c r="I90" s="78">
        <v>7</v>
      </c>
      <c r="J90" s="78">
        <v>9</v>
      </c>
      <c r="K90" s="79">
        <f>IF(ISBLANK(F90),"",COUNTIF(F90:J90,"&gt;=0"))</f>
        <v>3</v>
      </c>
      <c r="L90" s="80">
        <f>IF(ISBLANK(F90),"",(IF(LEFT(F90,1)="-",1,0)+IF(LEFT(G90,1)="-",1,0)+IF(LEFT(H90,1)="-",1,0)+IF(LEFT(I90,1)="-",1,0)+IF(LEFT(J90,1)="-",1,0)))</f>
        <v>2</v>
      </c>
      <c r="M90" s="81">
        <f aca="true" t="shared" si="3" ref="M90:N94">IF(K90=3,1,"")</f>
        <v>1</v>
      </c>
      <c r="N90" s="82">
        <f t="shared" si="3"/>
      </c>
      <c r="O90" s="43"/>
      <c r="Q90" s="46"/>
      <c r="R90" s="46"/>
    </row>
    <row r="91" spans="1:18" ht="18" customHeight="1">
      <c r="A91" s="43"/>
      <c r="B91" s="73" t="s">
        <v>41</v>
      </c>
      <c r="C91" s="75" t="str">
        <f>IF(C84&gt;"",C84&amp;" - "&amp;G84,"")</f>
        <v>Kortelainen, Olavi - Väisänen, Veikko</v>
      </c>
      <c r="D91" s="74"/>
      <c r="E91" s="76"/>
      <c r="F91" s="83">
        <v>4</v>
      </c>
      <c r="G91" s="78">
        <v>7</v>
      </c>
      <c r="H91" s="78">
        <v>-9</v>
      </c>
      <c r="I91" s="78">
        <v>-9</v>
      </c>
      <c r="J91" s="78">
        <v>4</v>
      </c>
      <c r="K91" s="79">
        <f>IF(ISBLANK(F91),"",COUNTIF(F91:J91,"&gt;=0"))</f>
        <v>3</v>
      </c>
      <c r="L91" s="80">
        <f>IF(ISBLANK(F91),"",(IF(LEFT(F91,1)="-",1,0)+IF(LEFT(G91,1)="-",1,0)+IF(LEFT(H91,1)="-",1,0)+IF(LEFT(I91,1)="-",1,0)+IF(LEFT(J91,1)="-",1,0)))</f>
        <v>2</v>
      </c>
      <c r="M91" s="81">
        <f t="shared" si="3"/>
        <v>1</v>
      </c>
      <c r="N91" s="82">
        <f t="shared" si="3"/>
      </c>
      <c r="O91" s="43"/>
      <c r="Q91" s="46"/>
      <c r="R91" s="46"/>
    </row>
    <row r="92" spans="1:18" ht="18" customHeight="1">
      <c r="A92" s="43"/>
      <c r="B92" s="84" t="s">
        <v>42</v>
      </c>
      <c r="C92" s="85" t="str">
        <f>IF(C86&gt;"",C86&amp;" / "&amp;C87,"")</f>
        <v>Uusikivi, Hannu / Orivuori, Seppo</v>
      </c>
      <c r="D92" s="86" t="str">
        <f>IF(G86&gt;"",G86&amp;" / "&amp;G87,"")</f>
        <v>Toikka, Jussi / Väisänen, Veikko</v>
      </c>
      <c r="E92" s="87"/>
      <c r="F92" s="88">
        <v>-8</v>
      </c>
      <c r="G92" s="105">
        <v>3</v>
      </c>
      <c r="H92" s="90">
        <v>8</v>
      </c>
      <c r="I92" s="90">
        <v>-7</v>
      </c>
      <c r="J92" s="90">
        <v>5</v>
      </c>
      <c r="K92" s="79">
        <f>IF(ISBLANK(F92),"",COUNTIF(F92:J92,"&gt;=0"))</f>
        <v>3</v>
      </c>
      <c r="L92" s="80">
        <f>IF(ISBLANK(F92),"",(IF(LEFT(F92,1)="-",1,0)+IF(LEFT(G92,1)="-",1,0)+IF(LEFT(H92,1)="-",1,0)+IF(LEFT(I92,1)="-",1,0)+IF(LEFT(J92,1)="-",1,0)))</f>
        <v>2</v>
      </c>
      <c r="M92" s="81">
        <f t="shared" si="3"/>
        <v>1</v>
      </c>
      <c r="N92" s="82">
        <f t="shared" si="3"/>
      </c>
      <c r="O92" s="43"/>
      <c r="Q92" s="46"/>
      <c r="R92" s="46"/>
    </row>
    <row r="93" spans="1:18" ht="18" customHeight="1">
      <c r="A93" s="43"/>
      <c r="B93" s="73" t="s">
        <v>43</v>
      </c>
      <c r="C93" s="75" t="str">
        <f>IF(C83&gt;"",C83&amp;" - "&amp;G84,"")</f>
        <v>Uusikivi, Hannu - Väisänen, Veikko</v>
      </c>
      <c r="D93" s="74"/>
      <c r="E93" s="76"/>
      <c r="F93" s="91"/>
      <c r="G93" s="78"/>
      <c r="H93" s="78"/>
      <c r="I93" s="78"/>
      <c r="J93" s="77"/>
      <c r="K93" s="79">
        <f>IF(ISBLANK(F93),"",COUNTIF(F93:J93,"&gt;=0"))</f>
      </c>
      <c r="L93" s="80">
        <f>IF(ISBLANK(F93),"",(IF(LEFT(F93,1)="-",1,0)+IF(LEFT(G93,1)="-",1,0)+IF(LEFT(H93,1)="-",1,0)+IF(LEFT(I93,1)="-",1,0)+IF(LEFT(J93,1)="-",1,0)))</f>
      </c>
      <c r="M93" s="81">
        <f t="shared" si="3"/>
      </c>
      <c r="N93" s="82">
        <f t="shared" si="3"/>
      </c>
      <c r="O93" s="43"/>
      <c r="Q93" s="46"/>
      <c r="R93" s="46"/>
    </row>
    <row r="94" spans="1:18" ht="18" customHeight="1" thickBot="1">
      <c r="A94" s="43"/>
      <c r="B94" s="73" t="s">
        <v>44</v>
      </c>
      <c r="C94" s="75" t="str">
        <f>IF(C84&gt;"",C84&amp;" - "&amp;G83,"")</f>
        <v>Kortelainen, Olavi - Toikka, Jussi</v>
      </c>
      <c r="D94" s="74"/>
      <c r="E94" s="76"/>
      <c r="F94" s="77"/>
      <c r="G94" s="78"/>
      <c r="H94" s="77"/>
      <c r="I94" s="78"/>
      <c r="J94" s="78"/>
      <c r="K94" s="79">
        <f>IF(ISBLANK(F94),"",COUNTIF(F94:J94,"&gt;=0"))</f>
      </c>
      <c r="L94" s="92">
        <f>IF(ISBLANK(F94),"",(IF(LEFT(F94,1)="-",1,0)+IF(LEFT(G94,1)="-",1,0)+IF(LEFT(H94,1)="-",1,0)+IF(LEFT(I94,1)="-",1,0)+IF(LEFT(J94,1)="-",1,0)))</f>
      </c>
      <c r="M94" s="81">
        <f t="shared" si="3"/>
      </c>
      <c r="N94" s="82">
        <f t="shared" si="3"/>
      </c>
      <c r="O94" s="43"/>
      <c r="Q94" s="46"/>
      <c r="R94" s="46"/>
    </row>
    <row r="95" spans="1:18" ht="16.5" thickBot="1">
      <c r="A95" s="38"/>
      <c r="B95" s="40"/>
      <c r="C95" s="40"/>
      <c r="D95" s="40"/>
      <c r="E95" s="40"/>
      <c r="F95" s="40"/>
      <c r="G95" s="40"/>
      <c r="H95" s="40"/>
      <c r="I95" s="93" t="s">
        <v>45</v>
      </c>
      <c r="J95" s="94"/>
      <c r="K95" s="95">
        <f>IF(ISBLANK(D90),"",SUM(K90:K94))</f>
      </c>
      <c r="L95" s="96">
        <f>IF(ISBLANK(E90),"",SUM(L90:L94))</f>
      </c>
      <c r="M95" s="97">
        <f>IF(ISBLANK(F90),"",SUM(M90:M94))</f>
        <v>3</v>
      </c>
      <c r="N95" s="98">
        <f>IF(ISBLANK(F90),"",SUM(N90:N94))</f>
        <v>0</v>
      </c>
      <c r="O95" s="43"/>
      <c r="Q95" s="46"/>
      <c r="R95" s="46"/>
    </row>
    <row r="96" spans="1:18" ht="15">
      <c r="A96" s="38"/>
      <c r="B96" s="39" t="s">
        <v>46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51"/>
      <c r="Q96" s="46"/>
      <c r="R96" s="46"/>
    </row>
    <row r="97" spans="1:18" ht="15">
      <c r="A97" s="38"/>
      <c r="B97" s="99" t="s">
        <v>47</v>
      </c>
      <c r="C97" s="99"/>
      <c r="D97" s="99" t="s">
        <v>49</v>
      </c>
      <c r="E97" s="100"/>
      <c r="F97" s="99"/>
      <c r="G97" s="99" t="s">
        <v>48</v>
      </c>
      <c r="H97" s="100"/>
      <c r="I97" s="99"/>
      <c r="J97" s="3" t="s">
        <v>50</v>
      </c>
      <c r="K97" s="1"/>
      <c r="L97" s="40"/>
      <c r="M97" s="40"/>
      <c r="N97" s="40"/>
      <c r="O97" s="51"/>
      <c r="Q97" s="46"/>
      <c r="R97" s="46"/>
    </row>
    <row r="98" spans="1:18" ht="18.75" thickBot="1">
      <c r="A98" s="38"/>
      <c r="B98" s="40"/>
      <c r="C98" s="40"/>
      <c r="D98" s="40"/>
      <c r="E98" s="40"/>
      <c r="F98" s="40"/>
      <c r="G98" s="40"/>
      <c r="H98" s="40"/>
      <c r="I98" s="40"/>
      <c r="J98" s="168" t="str">
        <f>IF(M95=3,C82,IF(N95=3,G82,""))</f>
        <v>PTS-60</v>
      </c>
      <c r="K98" s="169"/>
      <c r="L98" s="169"/>
      <c r="M98" s="169"/>
      <c r="N98" s="170"/>
      <c r="O98" s="43"/>
      <c r="Q98" s="46"/>
      <c r="R98" s="46"/>
    </row>
    <row r="99" spans="1:18" ht="18">
      <c r="A99" s="101"/>
      <c r="B99" s="102"/>
      <c r="C99" s="102"/>
      <c r="D99" s="102"/>
      <c r="E99" s="102"/>
      <c r="F99" s="102"/>
      <c r="G99" s="102"/>
      <c r="H99" s="102"/>
      <c r="I99" s="102"/>
      <c r="J99" s="103"/>
      <c r="K99" s="103"/>
      <c r="L99" s="103"/>
      <c r="M99" s="103"/>
      <c r="N99" s="103"/>
      <c r="O99" s="8"/>
      <c r="Q99" s="46"/>
      <c r="R99" s="46"/>
    </row>
    <row r="100" spans="2:18" ht="15">
      <c r="B100" s="104" t="s">
        <v>51</v>
      </c>
      <c r="Q100" s="46"/>
      <c r="R100" s="46"/>
    </row>
    <row r="101" spans="1:17" ht="15.75">
      <c r="A101" s="32"/>
      <c r="B101" s="33"/>
      <c r="C101" s="34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6"/>
      <c r="Q101" s="37" t="s">
        <v>11</v>
      </c>
    </row>
    <row r="102" spans="1:17" ht="15.75">
      <c r="A102" s="38"/>
      <c r="B102" s="1"/>
      <c r="C102" s="39" t="s">
        <v>12</v>
      </c>
      <c r="D102" s="40"/>
      <c r="E102" s="40"/>
      <c r="F102" s="1"/>
      <c r="G102" s="41" t="s">
        <v>13</v>
      </c>
      <c r="H102" s="42"/>
      <c r="I102" s="171" t="s">
        <v>14</v>
      </c>
      <c r="J102" s="164"/>
      <c r="K102" s="164"/>
      <c r="L102" s="164"/>
      <c r="M102" s="164"/>
      <c r="N102" s="165"/>
      <c r="O102" s="43"/>
      <c r="Q102" s="37" t="s">
        <v>15</v>
      </c>
    </row>
    <row r="103" spans="1:18" ht="17.25" customHeight="1">
      <c r="A103" s="38"/>
      <c r="B103" s="44"/>
      <c r="C103" s="45" t="s">
        <v>16</v>
      </c>
      <c r="D103" s="40"/>
      <c r="E103" s="40"/>
      <c r="F103" s="1"/>
      <c r="G103" s="41" t="s">
        <v>17</v>
      </c>
      <c r="H103" s="42"/>
      <c r="I103" s="171"/>
      <c r="J103" s="164"/>
      <c r="K103" s="164"/>
      <c r="L103" s="164"/>
      <c r="M103" s="164"/>
      <c r="N103" s="165"/>
      <c r="O103" s="43"/>
      <c r="Q103" s="46"/>
      <c r="R103" s="46"/>
    </row>
    <row r="104" spans="1:18" ht="15">
      <c r="A104" s="38"/>
      <c r="B104" s="40"/>
      <c r="C104" s="47" t="s">
        <v>18</v>
      </c>
      <c r="D104" s="40"/>
      <c r="E104" s="40"/>
      <c r="F104" s="40"/>
      <c r="G104" s="41" t="s">
        <v>19</v>
      </c>
      <c r="H104" s="48"/>
      <c r="I104" s="171" t="s">
        <v>249</v>
      </c>
      <c r="J104" s="171"/>
      <c r="K104" s="171"/>
      <c r="L104" s="171"/>
      <c r="M104" s="171"/>
      <c r="N104" s="172"/>
      <c r="O104" s="43"/>
      <c r="Q104" s="46"/>
      <c r="R104" s="46"/>
    </row>
    <row r="105" spans="1:18" ht="15.75">
      <c r="A105" s="38"/>
      <c r="B105" s="40"/>
      <c r="C105" s="40"/>
      <c r="D105" s="40"/>
      <c r="E105" s="40"/>
      <c r="F105" s="40"/>
      <c r="G105" s="41" t="s">
        <v>20</v>
      </c>
      <c r="H105" s="42"/>
      <c r="I105" s="173"/>
      <c r="J105" s="174"/>
      <c r="K105" s="174"/>
      <c r="L105" s="49" t="s">
        <v>21</v>
      </c>
      <c r="M105" s="175"/>
      <c r="N105" s="172"/>
      <c r="O105" s="43"/>
      <c r="Q105" s="46"/>
      <c r="R105" s="46"/>
    </row>
    <row r="106" spans="1:18" ht="15">
      <c r="A106" s="38"/>
      <c r="B106" s="1"/>
      <c r="C106" s="50" t="s">
        <v>22</v>
      </c>
      <c r="D106" s="40"/>
      <c r="E106" s="40"/>
      <c r="F106" s="40"/>
      <c r="G106" s="50" t="s">
        <v>22</v>
      </c>
      <c r="H106" s="40"/>
      <c r="I106" s="40"/>
      <c r="J106" s="40"/>
      <c r="K106" s="40"/>
      <c r="L106" s="40"/>
      <c r="M106" s="40"/>
      <c r="N106" s="40"/>
      <c r="O106" s="51"/>
      <c r="Q106" s="46"/>
      <c r="R106" s="46"/>
    </row>
    <row r="107" spans="1:18" ht="15.75">
      <c r="A107" s="43"/>
      <c r="B107" s="52" t="s">
        <v>23</v>
      </c>
      <c r="C107" s="176" t="s">
        <v>8</v>
      </c>
      <c r="D107" s="177"/>
      <c r="E107" s="53"/>
      <c r="F107" s="54" t="s">
        <v>24</v>
      </c>
      <c r="G107" s="176" t="s">
        <v>58</v>
      </c>
      <c r="H107" s="178"/>
      <c r="I107" s="178"/>
      <c r="J107" s="178"/>
      <c r="K107" s="178"/>
      <c r="L107" s="178"/>
      <c r="M107" s="178"/>
      <c r="N107" s="179"/>
      <c r="O107" s="43"/>
      <c r="Q107" s="46"/>
      <c r="R107" s="46"/>
    </row>
    <row r="108" spans="1:18" ht="15">
      <c r="A108" s="43"/>
      <c r="B108" s="55" t="s">
        <v>25</v>
      </c>
      <c r="C108" s="162" t="s">
        <v>210</v>
      </c>
      <c r="D108" s="163"/>
      <c r="E108" s="56"/>
      <c r="F108" s="57" t="s">
        <v>26</v>
      </c>
      <c r="G108" s="162" t="s">
        <v>195</v>
      </c>
      <c r="H108" s="164"/>
      <c r="I108" s="164"/>
      <c r="J108" s="164"/>
      <c r="K108" s="164"/>
      <c r="L108" s="164"/>
      <c r="M108" s="164"/>
      <c r="N108" s="165"/>
      <c r="O108" s="43"/>
      <c r="Q108" s="46"/>
      <c r="R108" s="46"/>
    </row>
    <row r="109" spans="1:18" ht="15">
      <c r="A109" s="43"/>
      <c r="B109" s="58" t="s">
        <v>27</v>
      </c>
      <c r="C109" s="162" t="s">
        <v>211</v>
      </c>
      <c r="D109" s="163"/>
      <c r="E109" s="56"/>
      <c r="F109" s="59" t="s">
        <v>28</v>
      </c>
      <c r="G109" s="162" t="s">
        <v>194</v>
      </c>
      <c r="H109" s="164"/>
      <c r="I109" s="164"/>
      <c r="J109" s="164"/>
      <c r="K109" s="164"/>
      <c r="L109" s="164"/>
      <c r="M109" s="164"/>
      <c r="N109" s="165"/>
      <c r="O109" s="43"/>
      <c r="Q109" s="46"/>
      <c r="R109" s="46"/>
    </row>
    <row r="110" spans="1:18" ht="15">
      <c r="A110" s="38"/>
      <c r="B110" s="60" t="s">
        <v>29</v>
      </c>
      <c r="C110" s="61"/>
      <c r="D110" s="62"/>
      <c r="E110" s="63"/>
      <c r="F110" s="60" t="s">
        <v>29</v>
      </c>
      <c r="G110" s="64"/>
      <c r="H110" s="64"/>
      <c r="I110" s="64"/>
      <c r="J110" s="64"/>
      <c r="K110" s="64"/>
      <c r="L110" s="64"/>
      <c r="M110" s="64"/>
      <c r="N110" s="64"/>
      <c r="O110" s="51"/>
      <c r="Q110" s="46"/>
      <c r="R110" s="46"/>
    </row>
    <row r="111" spans="1:18" ht="15">
      <c r="A111" s="43"/>
      <c r="B111" s="55"/>
      <c r="C111" s="162" t="s">
        <v>210</v>
      </c>
      <c r="D111" s="163"/>
      <c r="E111" s="56"/>
      <c r="F111" s="57"/>
      <c r="G111" s="162" t="s">
        <v>195</v>
      </c>
      <c r="H111" s="164"/>
      <c r="I111" s="164"/>
      <c r="J111" s="164"/>
      <c r="K111" s="164"/>
      <c r="L111" s="164"/>
      <c r="M111" s="164"/>
      <c r="N111" s="165"/>
      <c r="O111" s="43"/>
      <c r="Q111" s="46"/>
      <c r="R111" s="46"/>
    </row>
    <row r="112" spans="1:18" ht="15">
      <c r="A112" s="43"/>
      <c r="B112" s="65"/>
      <c r="C112" s="162" t="s">
        <v>211</v>
      </c>
      <c r="D112" s="163"/>
      <c r="E112" s="56"/>
      <c r="F112" s="66"/>
      <c r="G112" s="162" t="s">
        <v>194</v>
      </c>
      <c r="H112" s="164"/>
      <c r="I112" s="164"/>
      <c r="J112" s="164"/>
      <c r="K112" s="164"/>
      <c r="L112" s="164"/>
      <c r="M112" s="164"/>
      <c r="N112" s="165"/>
      <c r="O112" s="43"/>
      <c r="Q112" s="46"/>
      <c r="R112" s="46"/>
    </row>
    <row r="113" spans="1:18" ht="15.75">
      <c r="A113" s="38"/>
      <c r="B113" s="40"/>
      <c r="C113" s="40"/>
      <c r="D113" s="40"/>
      <c r="E113" s="40"/>
      <c r="F113" s="67" t="s">
        <v>30</v>
      </c>
      <c r="G113" s="50"/>
      <c r="H113" s="50"/>
      <c r="I113" s="50"/>
      <c r="J113" s="40"/>
      <c r="K113" s="40"/>
      <c r="L113" s="40"/>
      <c r="M113" s="68"/>
      <c r="N113" s="1"/>
      <c r="O113" s="51"/>
      <c r="Q113" s="46"/>
      <c r="R113" s="46"/>
    </row>
    <row r="114" spans="1:18" ht="15">
      <c r="A114" s="38"/>
      <c r="B114" s="69" t="s">
        <v>31</v>
      </c>
      <c r="C114" s="40"/>
      <c r="D114" s="40"/>
      <c r="E114" s="40"/>
      <c r="F114" s="70" t="s">
        <v>32</v>
      </c>
      <c r="G114" s="70" t="s">
        <v>33</v>
      </c>
      <c r="H114" s="70" t="s">
        <v>34</v>
      </c>
      <c r="I114" s="70" t="s">
        <v>35</v>
      </c>
      <c r="J114" s="70" t="s">
        <v>36</v>
      </c>
      <c r="K114" s="166" t="s">
        <v>37</v>
      </c>
      <c r="L114" s="167"/>
      <c r="M114" s="71" t="s">
        <v>38</v>
      </c>
      <c r="N114" s="72" t="s">
        <v>39</v>
      </c>
      <c r="O114" s="43"/>
      <c r="R114" s="46"/>
    </row>
    <row r="115" spans="1:18" ht="18" customHeight="1">
      <c r="A115" s="43"/>
      <c r="B115" s="73" t="s">
        <v>40</v>
      </c>
      <c r="C115" s="74" t="str">
        <f>IF(C108&gt;"",C108&amp;" - "&amp;G108,"")</f>
        <v>Reiman, Seppo - Kalenius, Markku</v>
      </c>
      <c r="D115" s="75"/>
      <c r="E115" s="76"/>
      <c r="F115" s="78">
        <v>-11</v>
      </c>
      <c r="G115" s="78">
        <v>7</v>
      </c>
      <c r="H115" s="78">
        <v>5</v>
      </c>
      <c r="I115" s="78">
        <v>-12</v>
      </c>
      <c r="J115" s="78">
        <v>8</v>
      </c>
      <c r="K115" s="79">
        <f>IF(ISBLANK(F115),"",COUNTIF(F115:J115,"&gt;=0"))</f>
        <v>3</v>
      </c>
      <c r="L115" s="80">
        <f>IF(ISBLANK(F115),"",(IF(LEFT(F115,1)="-",1,0)+IF(LEFT(G115,1)="-",1,0)+IF(LEFT(H115,1)="-",1,0)+IF(LEFT(I115,1)="-",1,0)+IF(LEFT(J115,1)="-",1,0)))</f>
        <v>2</v>
      </c>
      <c r="M115" s="81">
        <f aca="true" t="shared" si="4" ref="M115:N119">IF(K115=3,1,"")</f>
        <v>1</v>
      </c>
      <c r="N115" s="82">
        <f t="shared" si="4"/>
      </c>
      <c r="O115" s="43"/>
      <c r="Q115" s="46"/>
      <c r="R115" s="46"/>
    </row>
    <row r="116" spans="1:18" ht="18" customHeight="1">
      <c r="A116" s="43"/>
      <c r="B116" s="73" t="s">
        <v>41</v>
      </c>
      <c r="C116" s="75" t="str">
        <f>IF(C109&gt;"",C109&amp;" - "&amp;G109,"")</f>
        <v>Saukko, Lauri - Niukkanen, Pentti</v>
      </c>
      <c r="D116" s="74"/>
      <c r="E116" s="76"/>
      <c r="F116" s="83">
        <v>8</v>
      </c>
      <c r="G116" s="78">
        <v>-7</v>
      </c>
      <c r="H116" s="78">
        <v>-7</v>
      </c>
      <c r="I116" s="78">
        <v>-8</v>
      </c>
      <c r="J116" s="78"/>
      <c r="K116" s="79">
        <f>IF(ISBLANK(F116),"",COUNTIF(F116:J116,"&gt;=0"))</f>
        <v>1</v>
      </c>
      <c r="L116" s="80">
        <f>IF(ISBLANK(F116),"",(IF(LEFT(F116,1)="-",1,0)+IF(LEFT(G116,1)="-",1,0)+IF(LEFT(H116,1)="-",1,0)+IF(LEFT(I116,1)="-",1,0)+IF(LEFT(J116,1)="-",1,0)))</f>
        <v>3</v>
      </c>
      <c r="M116" s="81">
        <f t="shared" si="4"/>
      </c>
      <c r="N116" s="82">
        <f t="shared" si="4"/>
        <v>1</v>
      </c>
      <c r="O116" s="43"/>
      <c r="Q116" s="46"/>
      <c r="R116" s="46"/>
    </row>
    <row r="117" spans="1:18" ht="18" customHeight="1">
      <c r="A117" s="43"/>
      <c r="B117" s="84" t="s">
        <v>42</v>
      </c>
      <c r="C117" s="85" t="str">
        <f>IF(C111&gt;"",C111&amp;" / "&amp;C112,"")</f>
        <v>Reiman, Seppo / Saukko, Lauri</v>
      </c>
      <c r="D117" s="86" t="str">
        <f>IF(G111&gt;"",G111&amp;" / "&amp;G112,"")</f>
        <v>Kalenius, Markku / Niukkanen, Pentti</v>
      </c>
      <c r="E117" s="87"/>
      <c r="F117" s="88">
        <v>10</v>
      </c>
      <c r="G117" s="105">
        <v>-7</v>
      </c>
      <c r="H117" s="90">
        <v>3</v>
      </c>
      <c r="I117" s="90">
        <v>3</v>
      </c>
      <c r="J117" s="90"/>
      <c r="K117" s="79">
        <f>IF(ISBLANK(F117),"",COUNTIF(F117:J117,"&gt;=0"))</f>
        <v>3</v>
      </c>
      <c r="L117" s="80">
        <f>IF(ISBLANK(F117),"",(IF(LEFT(F117,1)="-",1,0)+IF(LEFT(G117,1)="-",1,0)+IF(LEFT(H117,1)="-",1,0)+IF(LEFT(I117,1)="-",1,0)+IF(LEFT(J117,1)="-",1,0)))</f>
        <v>1</v>
      </c>
      <c r="M117" s="81">
        <f t="shared" si="4"/>
        <v>1</v>
      </c>
      <c r="N117" s="82">
        <f t="shared" si="4"/>
      </c>
      <c r="O117" s="43"/>
      <c r="Q117" s="46"/>
      <c r="R117" s="46"/>
    </row>
    <row r="118" spans="1:18" ht="18" customHeight="1">
      <c r="A118" s="43"/>
      <c r="B118" s="73" t="s">
        <v>43</v>
      </c>
      <c r="C118" s="75" t="str">
        <f>IF(C108&gt;"",C108&amp;" - "&amp;G109,"")</f>
        <v>Reiman, Seppo - Niukkanen, Pentti</v>
      </c>
      <c r="D118" s="74"/>
      <c r="E118" s="76"/>
      <c r="F118" s="91">
        <v>4</v>
      </c>
      <c r="G118" s="78">
        <v>4</v>
      </c>
      <c r="H118" s="78">
        <v>7</v>
      </c>
      <c r="I118" s="78"/>
      <c r="J118" s="77"/>
      <c r="K118" s="79">
        <f>IF(ISBLANK(F118),"",COUNTIF(F118:J118,"&gt;=0"))</f>
        <v>3</v>
      </c>
      <c r="L118" s="80">
        <f>IF(ISBLANK(F118),"",(IF(LEFT(F118,1)="-",1,0)+IF(LEFT(G118,1)="-",1,0)+IF(LEFT(H118,1)="-",1,0)+IF(LEFT(I118,1)="-",1,0)+IF(LEFT(J118,1)="-",1,0)))</f>
        <v>0</v>
      </c>
      <c r="M118" s="81">
        <f t="shared" si="4"/>
        <v>1</v>
      </c>
      <c r="N118" s="82">
        <f t="shared" si="4"/>
      </c>
      <c r="O118" s="43"/>
      <c r="Q118" s="46"/>
      <c r="R118" s="46"/>
    </row>
    <row r="119" spans="1:18" ht="18" customHeight="1" thickBot="1">
      <c r="A119" s="43"/>
      <c r="B119" s="73" t="s">
        <v>44</v>
      </c>
      <c r="C119" s="75" t="str">
        <f>IF(C109&gt;"",C109&amp;" - "&amp;G108,"")</f>
        <v>Saukko, Lauri - Kalenius, Markku</v>
      </c>
      <c r="D119" s="74"/>
      <c r="E119" s="76"/>
      <c r="F119" s="77"/>
      <c r="G119" s="78"/>
      <c r="H119" s="77"/>
      <c r="I119" s="78"/>
      <c r="J119" s="78"/>
      <c r="K119" s="79">
        <f>IF(ISBLANK(F119),"",COUNTIF(F119:J119,"&gt;=0"))</f>
      </c>
      <c r="L119" s="92">
        <f>IF(ISBLANK(F119),"",(IF(LEFT(F119,1)="-",1,0)+IF(LEFT(G119,1)="-",1,0)+IF(LEFT(H119,1)="-",1,0)+IF(LEFT(I119,1)="-",1,0)+IF(LEFT(J119,1)="-",1,0)))</f>
      </c>
      <c r="M119" s="81">
        <f t="shared" si="4"/>
      </c>
      <c r="N119" s="82">
        <f t="shared" si="4"/>
      </c>
      <c r="O119" s="43"/>
      <c r="Q119" s="46"/>
      <c r="R119" s="46"/>
    </row>
    <row r="120" spans="1:18" ht="16.5" thickBot="1">
      <c r="A120" s="38"/>
      <c r="B120" s="40"/>
      <c r="C120" s="40"/>
      <c r="D120" s="40"/>
      <c r="E120" s="40"/>
      <c r="F120" s="40"/>
      <c r="G120" s="40"/>
      <c r="H120" s="40"/>
      <c r="I120" s="93" t="s">
        <v>45</v>
      </c>
      <c r="J120" s="94"/>
      <c r="K120" s="95">
        <f>IF(ISBLANK(D115),"",SUM(K115:K119))</f>
      </c>
      <c r="L120" s="96">
        <f>IF(ISBLANK(E115),"",SUM(L115:L119))</f>
      </c>
      <c r="M120" s="97">
        <f>IF(ISBLANK(F115),"",SUM(M115:M119))</f>
        <v>3</v>
      </c>
      <c r="N120" s="98">
        <f>IF(ISBLANK(F115),"",SUM(N115:N119))</f>
        <v>1</v>
      </c>
      <c r="O120" s="43"/>
      <c r="Q120" s="46"/>
      <c r="R120" s="46"/>
    </row>
    <row r="121" spans="1:18" ht="15">
      <c r="A121" s="38"/>
      <c r="B121" s="39" t="s">
        <v>46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51"/>
      <c r="Q121" s="46"/>
      <c r="R121" s="46"/>
    </row>
    <row r="122" spans="1:18" ht="15">
      <c r="A122" s="38"/>
      <c r="B122" s="99" t="s">
        <v>47</v>
      </c>
      <c r="C122" s="99"/>
      <c r="D122" s="99" t="s">
        <v>49</v>
      </c>
      <c r="E122" s="100"/>
      <c r="F122" s="99"/>
      <c r="G122" s="99" t="s">
        <v>48</v>
      </c>
      <c r="H122" s="100"/>
      <c r="I122" s="99"/>
      <c r="J122" s="3" t="s">
        <v>50</v>
      </c>
      <c r="K122" s="1"/>
      <c r="L122" s="40"/>
      <c r="M122" s="40"/>
      <c r="N122" s="40"/>
      <c r="O122" s="51"/>
      <c r="Q122" s="46"/>
      <c r="R122" s="46"/>
    </row>
    <row r="123" spans="1:18" ht="18.75" thickBot="1">
      <c r="A123" s="38"/>
      <c r="B123" s="40"/>
      <c r="C123" s="40"/>
      <c r="D123" s="40"/>
      <c r="E123" s="40"/>
      <c r="F123" s="40"/>
      <c r="G123" s="40"/>
      <c r="H123" s="40"/>
      <c r="I123" s="40"/>
      <c r="J123" s="168" t="str">
        <f>IF(M120=3,C107,IF(N120=3,G107,""))</f>
        <v>PT-2000</v>
      </c>
      <c r="K123" s="169"/>
      <c r="L123" s="169"/>
      <c r="M123" s="169"/>
      <c r="N123" s="170"/>
      <c r="O123" s="43"/>
      <c r="Q123" s="46"/>
      <c r="R123" s="46"/>
    </row>
    <row r="124" spans="1:18" ht="18">
      <c r="A124" s="101"/>
      <c r="B124" s="102"/>
      <c r="C124" s="102"/>
      <c r="D124" s="102"/>
      <c r="E124" s="102"/>
      <c r="F124" s="102"/>
      <c r="G124" s="102"/>
      <c r="H124" s="102"/>
      <c r="I124" s="102"/>
      <c r="J124" s="103"/>
      <c r="K124" s="103"/>
      <c r="L124" s="103"/>
      <c r="M124" s="103"/>
      <c r="N124" s="103"/>
      <c r="O124" s="8"/>
      <c r="Q124" s="46"/>
      <c r="R124" s="46"/>
    </row>
    <row r="125" spans="2:18" ht="15">
      <c r="B125" s="104" t="s">
        <v>51</v>
      </c>
      <c r="Q125" s="46"/>
      <c r="R125" s="46"/>
    </row>
    <row r="126" spans="1:17" ht="15.75">
      <c r="A126" s="32"/>
      <c r="B126" s="33"/>
      <c r="C126" s="34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6"/>
      <c r="Q126" s="37" t="s">
        <v>11</v>
      </c>
    </row>
    <row r="127" spans="1:17" ht="15.75">
      <c r="A127" s="38"/>
      <c r="B127" s="1"/>
      <c r="C127" s="39" t="s">
        <v>12</v>
      </c>
      <c r="D127" s="40"/>
      <c r="E127" s="40"/>
      <c r="F127" s="1"/>
      <c r="G127" s="41" t="s">
        <v>13</v>
      </c>
      <c r="H127" s="42"/>
      <c r="I127" s="171" t="s">
        <v>14</v>
      </c>
      <c r="J127" s="164"/>
      <c r="K127" s="164"/>
      <c r="L127" s="164"/>
      <c r="M127" s="164"/>
      <c r="N127" s="165"/>
      <c r="O127" s="43"/>
      <c r="Q127" s="37" t="s">
        <v>15</v>
      </c>
    </row>
    <row r="128" spans="1:18" ht="17.25" customHeight="1">
      <c r="A128" s="38"/>
      <c r="B128" s="44"/>
      <c r="C128" s="45" t="s">
        <v>16</v>
      </c>
      <c r="D128" s="40"/>
      <c r="E128" s="40"/>
      <c r="F128" s="1"/>
      <c r="G128" s="41" t="s">
        <v>17</v>
      </c>
      <c r="H128" s="42"/>
      <c r="I128" s="171"/>
      <c r="J128" s="164"/>
      <c r="K128" s="164"/>
      <c r="L128" s="164"/>
      <c r="M128" s="164"/>
      <c r="N128" s="165"/>
      <c r="O128" s="43"/>
      <c r="Q128" s="46"/>
      <c r="R128" s="46"/>
    </row>
    <row r="129" spans="1:18" ht="15">
      <c r="A129" s="38"/>
      <c r="B129" s="40"/>
      <c r="C129" s="47" t="s">
        <v>18</v>
      </c>
      <c r="D129" s="40"/>
      <c r="E129" s="40"/>
      <c r="F129" s="40"/>
      <c r="G129" s="41" t="s">
        <v>19</v>
      </c>
      <c r="H129" s="48"/>
      <c r="I129" s="171" t="s">
        <v>249</v>
      </c>
      <c r="J129" s="171"/>
      <c r="K129" s="171"/>
      <c r="L129" s="171"/>
      <c r="M129" s="171"/>
      <c r="N129" s="172"/>
      <c r="O129" s="43"/>
      <c r="Q129" s="46"/>
      <c r="R129" s="46"/>
    </row>
    <row r="130" spans="1:18" ht="15.75">
      <c r="A130" s="38"/>
      <c r="B130" s="40"/>
      <c r="C130" s="40"/>
      <c r="D130" s="40"/>
      <c r="E130" s="40"/>
      <c r="F130" s="40"/>
      <c r="G130" s="41" t="s">
        <v>20</v>
      </c>
      <c r="H130" s="42"/>
      <c r="I130" s="173"/>
      <c r="J130" s="174"/>
      <c r="K130" s="174"/>
      <c r="L130" s="49" t="s">
        <v>21</v>
      </c>
      <c r="M130" s="175"/>
      <c r="N130" s="172"/>
      <c r="O130" s="43"/>
      <c r="Q130" s="46"/>
      <c r="R130" s="46"/>
    </row>
    <row r="131" spans="1:18" ht="15">
      <c r="A131" s="38"/>
      <c r="B131" s="1"/>
      <c r="C131" s="50" t="s">
        <v>22</v>
      </c>
      <c r="D131" s="40"/>
      <c r="E131" s="40"/>
      <c r="F131" s="40"/>
      <c r="G131" s="50" t="s">
        <v>22</v>
      </c>
      <c r="H131" s="40"/>
      <c r="I131" s="40"/>
      <c r="J131" s="40"/>
      <c r="K131" s="40"/>
      <c r="L131" s="40"/>
      <c r="M131" s="40"/>
      <c r="N131" s="40"/>
      <c r="O131" s="51"/>
      <c r="Q131" s="46"/>
      <c r="R131" s="46"/>
    </row>
    <row r="132" spans="1:18" ht="15.75">
      <c r="A132" s="43"/>
      <c r="B132" s="52" t="s">
        <v>23</v>
      </c>
      <c r="C132" s="176" t="s">
        <v>6</v>
      </c>
      <c r="D132" s="177"/>
      <c r="E132" s="53"/>
      <c r="F132" s="54" t="s">
        <v>24</v>
      </c>
      <c r="G132" s="176" t="s">
        <v>7</v>
      </c>
      <c r="H132" s="178"/>
      <c r="I132" s="178"/>
      <c r="J132" s="178"/>
      <c r="K132" s="178"/>
      <c r="L132" s="178"/>
      <c r="M132" s="178"/>
      <c r="N132" s="179"/>
      <c r="O132" s="43"/>
      <c r="Q132" s="46"/>
      <c r="R132" s="46"/>
    </row>
    <row r="133" spans="1:18" ht="15">
      <c r="A133" s="43"/>
      <c r="B133" s="55" t="s">
        <v>25</v>
      </c>
      <c r="C133" s="162" t="s">
        <v>200</v>
      </c>
      <c r="D133" s="163"/>
      <c r="E133" s="56"/>
      <c r="F133" s="57" t="s">
        <v>26</v>
      </c>
      <c r="G133" s="162" t="s">
        <v>212</v>
      </c>
      <c r="H133" s="164"/>
      <c r="I133" s="164"/>
      <c r="J133" s="164"/>
      <c r="K133" s="164"/>
      <c r="L133" s="164"/>
      <c r="M133" s="164"/>
      <c r="N133" s="165"/>
      <c r="O133" s="43"/>
      <c r="Q133" s="46"/>
      <c r="R133" s="46"/>
    </row>
    <row r="134" spans="1:18" ht="15">
      <c r="A134" s="43"/>
      <c r="B134" s="58" t="s">
        <v>27</v>
      </c>
      <c r="C134" s="162" t="s">
        <v>199</v>
      </c>
      <c r="D134" s="163"/>
      <c r="E134" s="56"/>
      <c r="F134" s="59" t="s">
        <v>28</v>
      </c>
      <c r="G134" s="162" t="s">
        <v>186</v>
      </c>
      <c r="H134" s="164"/>
      <c r="I134" s="164"/>
      <c r="J134" s="164"/>
      <c r="K134" s="164"/>
      <c r="L134" s="164"/>
      <c r="M134" s="164"/>
      <c r="N134" s="165"/>
      <c r="O134" s="43"/>
      <c r="Q134" s="46"/>
      <c r="R134" s="46"/>
    </row>
    <row r="135" spans="1:18" ht="15">
      <c r="A135" s="38"/>
      <c r="B135" s="60" t="s">
        <v>29</v>
      </c>
      <c r="C135" s="61"/>
      <c r="D135" s="62"/>
      <c r="E135" s="63"/>
      <c r="F135" s="60" t="s">
        <v>29</v>
      </c>
      <c r="G135" s="64"/>
      <c r="H135" s="64"/>
      <c r="I135" s="64"/>
      <c r="J135" s="64"/>
      <c r="K135" s="64"/>
      <c r="L135" s="64"/>
      <c r="M135" s="64"/>
      <c r="N135" s="64"/>
      <c r="O135" s="51"/>
      <c r="Q135" s="46"/>
      <c r="R135" s="46"/>
    </row>
    <row r="136" spans="1:18" ht="15">
      <c r="A136" s="43"/>
      <c r="B136" s="55"/>
      <c r="C136" s="162" t="s">
        <v>200</v>
      </c>
      <c r="D136" s="163"/>
      <c r="E136" s="56"/>
      <c r="F136" s="57"/>
      <c r="G136" s="162" t="s">
        <v>212</v>
      </c>
      <c r="H136" s="164"/>
      <c r="I136" s="164"/>
      <c r="J136" s="164"/>
      <c r="K136" s="164"/>
      <c r="L136" s="164"/>
      <c r="M136" s="164"/>
      <c r="N136" s="165"/>
      <c r="O136" s="43"/>
      <c r="Q136" s="46"/>
      <c r="R136" s="46"/>
    </row>
    <row r="137" spans="1:18" ht="15">
      <c r="A137" s="43"/>
      <c r="B137" s="65"/>
      <c r="C137" s="162" t="s">
        <v>199</v>
      </c>
      <c r="D137" s="163"/>
      <c r="E137" s="56"/>
      <c r="F137" s="66"/>
      <c r="G137" s="162" t="s">
        <v>186</v>
      </c>
      <c r="H137" s="164"/>
      <c r="I137" s="164"/>
      <c r="J137" s="164"/>
      <c r="K137" s="164"/>
      <c r="L137" s="164"/>
      <c r="M137" s="164"/>
      <c r="N137" s="165"/>
      <c r="O137" s="43"/>
      <c r="Q137" s="46"/>
      <c r="R137" s="46"/>
    </row>
    <row r="138" spans="1:18" ht="15.75">
      <c r="A138" s="38"/>
      <c r="B138" s="40"/>
      <c r="C138" s="40"/>
      <c r="D138" s="40"/>
      <c r="E138" s="40"/>
      <c r="F138" s="67" t="s">
        <v>30</v>
      </c>
      <c r="G138" s="50"/>
      <c r="H138" s="50"/>
      <c r="I138" s="50"/>
      <c r="J138" s="40"/>
      <c r="K138" s="40"/>
      <c r="L138" s="40"/>
      <c r="M138" s="68"/>
      <c r="N138" s="1"/>
      <c r="O138" s="51"/>
      <c r="Q138" s="46"/>
      <c r="R138" s="46"/>
    </row>
    <row r="139" spans="1:18" ht="15">
      <c r="A139" s="38"/>
      <c r="B139" s="69" t="s">
        <v>31</v>
      </c>
      <c r="C139" s="40"/>
      <c r="D139" s="40"/>
      <c r="E139" s="40"/>
      <c r="F139" s="70" t="s">
        <v>32</v>
      </c>
      <c r="G139" s="70" t="s">
        <v>33</v>
      </c>
      <c r="H139" s="70" t="s">
        <v>34</v>
      </c>
      <c r="I139" s="70" t="s">
        <v>35</v>
      </c>
      <c r="J139" s="70" t="s">
        <v>36</v>
      </c>
      <c r="K139" s="166" t="s">
        <v>37</v>
      </c>
      <c r="L139" s="167"/>
      <c r="M139" s="71" t="s">
        <v>38</v>
      </c>
      <c r="N139" s="72" t="s">
        <v>39</v>
      </c>
      <c r="O139" s="43"/>
      <c r="R139" s="46"/>
    </row>
    <row r="140" spans="1:18" ht="18" customHeight="1">
      <c r="A140" s="43"/>
      <c r="B140" s="73" t="s">
        <v>40</v>
      </c>
      <c r="C140" s="74" t="str">
        <f>IF(C133&gt;"",C133&amp;" - "&amp;G133,"")</f>
        <v>Nordling, Eero - Zewi, Gabriel</v>
      </c>
      <c r="D140" s="75"/>
      <c r="E140" s="76"/>
      <c r="F140" s="78">
        <v>8</v>
      </c>
      <c r="G140" s="78">
        <v>1</v>
      </c>
      <c r="H140" s="78">
        <v>0</v>
      </c>
      <c r="I140" s="78"/>
      <c r="J140" s="78"/>
      <c r="K140" s="79">
        <f>IF(ISBLANK(F140),"",COUNTIF(F140:J140,"&gt;=0"))</f>
        <v>3</v>
      </c>
      <c r="L140" s="80">
        <f>IF(ISBLANK(F140),"",(IF(LEFT(F140,1)="-",1,0)+IF(LEFT(G140,1)="-",1,0)+IF(LEFT(H140,1)="-",1,0)+IF(LEFT(I140,1)="-",1,0)+IF(LEFT(J140,1)="-",1,0)))</f>
        <v>0</v>
      </c>
      <c r="M140" s="81">
        <f aca="true" t="shared" si="5" ref="M140:N144">IF(K140=3,1,"")</f>
        <v>1</v>
      </c>
      <c r="N140" s="82">
        <f t="shared" si="5"/>
      </c>
      <c r="O140" s="43"/>
      <c r="Q140" s="46"/>
      <c r="R140" s="46"/>
    </row>
    <row r="141" spans="1:18" ht="18" customHeight="1">
      <c r="A141" s="43"/>
      <c r="B141" s="73" t="s">
        <v>41</v>
      </c>
      <c r="C141" s="75" t="str">
        <f>IF(C134&gt;"",C134&amp;" - "&amp;G134,"")</f>
        <v>Immonen, Asko - Lappalainen, Matti</v>
      </c>
      <c r="D141" s="74"/>
      <c r="E141" s="76"/>
      <c r="F141" s="83">
        <v>-6</v>
      </c>
      <c r="G141" s="78">
        <v>-6</v>
      </c>
      <c r="H141" s="78">
        <v>9</v>
      </c>
      <c r="I141" s="78">
        <v>-5</v>
      </c>
      <c r="J141" s="78"/>
      <c r="K141" s="79">
        <f>IF(ISBLANK(F141),"",COUNTIF(F141:J141,"&gt;=0"))</f>
        <v>1</v>
      </c>
      <c r="L141" s="80">
        <f>IF(ISBLANK(F141),"",(IF(LEFT(F141,1)="-",1,0)+IF(LEFT(G141,1)="-",1,0)+IF(LEFT(H141,1)="-",1,0)+IF(LEFT(I141,1)="-",1,0)+IF(LEFT(J141,1)="-",1,0)))</f>
        <v>3</v>
      </c>
      <c r="M141" s="81">
        <f t="shared" si="5"/>
      </c>
      <c r="N141" s="82">
        <f t="shared" si="5"/>
        <v>1</v>
      </c>
      <c r="O141" s="43"/>
      <c r="Q141" s="46"/>
      <c r="R141" s="46"/>
    </row>
    <row r="142" spans="1:18" ht="18" customHeight="1">
      <c r="A142" s="43"/>
      <c r="B142" s="84" t="s">
        <v>42</v>
      </c>
      <c r="C142" s="85" t="str">
        <f>IF(C136&gt;"",C136&amp;" / "&amp;C137,"")</f>
        <v>Nordling, Eero / Immonen, Asko</v>
      </c>
      <c r="D142" s="86" t="str">
        <f>IF(G136&gt;"",G136&amp;" / "&amp;G137,"")</f>
        <v>Zewi, Gabriel / Lappalainen, Matti</v>
      </c>
      <c r="E142" s="87"/>
      <c r="F142" s="88">
        <v>-8</v>
      </c>
      <c r="G142" s="105">
        <v>-10</v>
      </c>
      <c r="H142" s="90">
        <v>9</v>
      </c>
      <c r="I142" s="90">
        <v>5</v>
      </c>
      <c r="J142" s="90">
        <v>-7</v>
      </c>
      <c r="K142" s="79">
        <f>IF(ISBLANK(F142),"",COUNTIF(F142:J142,"&gt;=0"))</f>
        <v>2</v>
      </c>
      <c r="L142" s="80">
        <f>IF(ISBLANK(F142),"",(IF(LEFT(F142,1)="-",1,0)+IF(LEFT(G142,1)="-",1,0)+IF(LEFT(H142,1)="-",1,0)+IF(LEFT(I142,1)="-",1,0)+IF(LEFT(J142,1)="-",1,0)))</f>
        <v>3</v>
      </c>
      <c r="M142" s="81">
        <f t="shared" si="5"/>
      </c>
      <c r="N142" s="82">
        <f t="shared" si="5"/>
        <v>1</v>
      </c>
      <c r="O142" s="43"/>
      <c r="Q142" s="46"/>
      <c r="R142" s="46"/>
    </row>
    <row r="143" spans="1:18" ht="18" customHeight="1">
      <c r="A143" s="43"/>
      <c r="B143" s="73" t="s">
        <v>43</v>
      </c>
      <c r="C143" s="75" t="str">
        <f>IF(C133&gt;"",C133&amp;" - "&amp;G134,"")</f>
        <v>Nordling, Eero - Lappalainen, Matti</v>
      </c>
      <c r="D143" s="74"/>
      <c r="E143" s="76"/>
      <c r="F143" s="91">
        <v>4</v>
      </c>
      <c r="G143" s="78">
        <v>10</v>
      </c>
      <c r="H143" s="78">
        <v>9</v>
      </c>
      <c r="I143" s="78"/>
      <c r="J143" s="77"/>
      <c r="K143" s="79">
        <f>IF(ISBLANK(F143),"",COUNTIF(F143:J143,"&gt;=0"))</f>
        <v>3</v>
      </c>
      <c r="L143" s="80">
        <f>IF(ISBLANK(F143),"",(IF(LEFT(F143,1)="-",1,0)+IF(LEFT(G143,1)="-",1,0)+IF(LEFT(H143,1)="-",1,0)+IF(LEFT(I143,1)="-",1,0)+IF(LEFT(J143,1)="-",1,0)))</f>
        <v>0</v>
      </c>
      <c r="M143" s="81">
        <f t="shared" si="5"/>
        <v>1</v>
      </c>
      <c r="N143" s="82">
        <f t="shared" si="5"/>
      </c>
      <c r="O143" s="43"/>
      <c r="Q143" s="46"/>
      <c r="R143" s="46"/>
    </row>
    <row r="144" spans="1:18" ht="18" customHeight="1" thickBot="1">
      <c r="A144" s="43"/>
      <c r="B144" s="73" t="s">
        <v>44</v>
      </c>
      <c r="C144" s="75" t="str">
        <f>IF(C134&gt;"",C134&amp;" - "&amp;G133,"")</f>
        <v>Immonen, Asko - Zewi, Gabriel</v>
      </c>
      <c r="D144" s="74"/>
      <c r="E144" s="76"/>
      <c r="F144" s="77">
        <v>-9</v>
      </c>
      <c r="G144" s="78">
        <v>-10</v>
      </c>
      <c r="H144" s="77">
        <v>-8</v>
      </c>
      <c r="I144" s="78"/>
      <c r="J144" s="78"/>
      <c r="K144" s="79">
        <f>IF(ISBLANK(F144),"",COUNTIF(F144:J144,"&gt;=0"))</f>
        <v>0</v>
      </c>
      <c r="L144" s="92">
        <f>IF(ISBLANK(F144),"",(IF(LEFT(F144,1)="-",1,0)+IF(LEFT(G144,1)="-",1,0)+IF(LEFT(H144,1)="-",1,0)+IF(LEFT(I144,1)="-",1,0)+IF(LEFT(J144,1)="-",1,0)))</f>
        <v>3</v>
      </c>
      <c r="M144" s="81">
        <f t="shared" si="5"/>
      </c>
      <c r="N144" s="82">
        <f t="shared" si="5"/>
        <v>1</v>
      </c>
      <c r="O144" s="43"/>
      <c r="Q144" s="46"/>
      <c r="R144" s="46"/>
    </row>
    <row r="145" spans="1:18" ht="16.5" thickBot="1">
      <c r="A145" s="38"/>
      <c r="B145" s="40"/>
      <c r="C145" s="40"/>
      <c r="D145" s="40"/>
      <c r="E145" s="40"/>
      <c r="F145" s="40"/>
      <c r="G145" s="40"/>
      <c r="H145" s="40"/>
      <c r="I145" s="93" t="s">
        <v>45</v>
      </c>
      <c r="J145" s="94"/>
      <c r="K145" s="95">
        <f>IF(ISBLANK(D140),"",SUM(K140:K144))</f>
      </c>
      <c r="L145" s="96">
        <f>IF(ISBLANK(E140),"",SUM(L140:L144))</f>
      </c>
      <c r="M145" s="97">
        <f>IF(ISBLANK(F140),"",SUM(M140:M144))</f>
        <v>2</v>
      </c>
      <c r="N145" s="98">
        <f>IF(ISBLANK(F140),"",SUM(N140:N144))</f>
        <v>3</v>
      </c>
      <c r="O145" s="43"/>
      <c r="Q145" s="46"/>
      <c r="R145" s="46"/>
    </row>
    <row r="146" spans="1:18" ht="15">
      <c r="A146" s="38"/>
      <c r="B146" s="39" t="s">
        <v>46</v>
      </c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51"/>
      <c r="Q146" s="46"/>
      <c r="R146" s="46"/>
    </row>
    <row r="147" spans="1:18" ht="15">
      <c r="A147" s="38"/>
      <c r="B147" s="99" t="s">
        <v>47</v>
      </c>
      <c r="C147" s="99"/>
      <c r="D147" s="99" t="s">
        <v>49</v>
      </c>
      <c r="E147" s="100"/>
      <c r="F147" s="99"/>
      <c r="G147" s="99" t="s">
        <v>48</v>
      </c>
      <c r="H147" s="100"/>
      <c r="I147" s="99"/>
      <c r="J147" s="3" t="s">
        <v>50</v>
      </c>
      <c r="K147" s="1"/>
      <c r="L147" s="40"/>
      <c r="M147" s="40"/>
      <c r="N147" s="40"/>
      <c r="O147" s="51"/>
      <c r="Q147" s="46"/>
      <c r="R147" s="46"/>
    </row>
    <row r="148" spans="1:18" ht="18.75" thickBot="1">
      <c r="A148" s="38"/>
      <c r="B148" s="40"/>
      <c r="C148" s="40"/>
      <c r="D148" s="40"/>
      <c r="E148" s="40"/>
      <c r="F148" s="40"/>
      <c r="G148" s="40"/>
      <c r="H148" s="40"/>
      <c r="I148" s="40"/>
      <c r="J148" s="168" t="str">
        <f>IF(M145=3,C132,IF(N145=3,G132,""))</f>
        <v>BK</v>
      </c>
      <c r="K148" s="169"/>
      <c r="L148" s="169"/>
      <c r="M148" s="169"/>
      <c r="N148" s="170"/>
      <c r="O148" s="43"/>
      <c r="Q148" s="46"/>
      <c r="R148" s="46"/>
    </row>
    <row r="149" spans="1:18" ht="18">
      <c r="A149" s="101"/>
      <c r="B149" s="102"/>
      <c r="C149" s="102"/>
      <c r="D149" s="102"/>
      <c r="E149" s="102"/>
      <c r="F149" s="102"/>
      <c r="G149" s="102"/>
      <c r="H149" s="102"/>
      <c r="I149" s="102"/>
      <c r="J149" s="103"/>
      <c r="K149" s="103"/>
      <c r="L149" s="103"/>
      <c r="M149" s="103"/>
      <c r="N149" s="103"/>
      <c r="O149" s="8"/>
      <c r="Q149" s="46"/>
      <c r="R149" s="46"/>
    </row>
    <row r="150" spans="2:18" ht="15">
      <c r="B150" s="104" t="s">
        <v>51</v>
      </c>
      <c r="Q150" s="46"/>
      <c r="R150" s="46"/>
    </row>
    <row r="151" spans="1:15" ht="15.75">
      <c r="A151" s="32"/>
      <c r="B151" s="33"/>
      <c r="C151" s="34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6"/>
    </row>
    <row r="152" spans="1:15" ht="15.75">
      <c r="A152" s="38"/>
      <c r="B152" s="1"/>
      <c r="C152" s="39" t="s">
        <v>12</v>
      </c>
      <c r="D152" s="40"/>
      <c r="E152" s="40"/>
      <c r="F152" s="1"/>
      <c r="G152" s="41" t="s">
        <v>13</v>
      </c>
      <c r="H152" s="42"/>
      <c r="I152" s="171" t="s">
        <v>14</v>
      </c>
      <c r="J152" s="164"/>
      <c r="K152" s="164"/>
      <c r="L152" s="164"/>
      <c r="M152" s="164"/>
      <c r="N152" s="165"/>
      <c r="O152" s="43"/>
    </row>
    <row r="153" spans="1:15" ht="20.25">
      <c r="A153" s="38"/>
      <c r="B153" s="44"/>
      <c r="C153" s="45" t="s">
        <v>16</v>
      </c>
      <c r="D153" s="40"/>
      <c r="E153" s="40"/>
      <c r="F153" s="1"/>
      <c r="G153" s="41" t="s">
        <v>17</v>
      </c>
      <c r="H153" s="42"/>
      <c r="I153" s="171"/>
      <c r="J153" s="164"/>
      <c r="K153" s="164"/>
      <c r="L153" s="164"/>
      <c r="M153" s="164"/>
      <c r="N153" s="165"/>
      <c r="O153" s="43"/>
    </row>
    <row r="154" spans="1:15" ht="15">
      <c r="A154" s="38"/>
      <c r="B154" s="40"/>
      <c r="C154" s="47" t="s">
        <v>18</v>
      </c>
      <c r="D154" s="40"/>
      <c r="E154" s="40"/>
      <c r="F154" s="40"/>
      <c r="G154" s="41" t="s">
        <v>19</v>
      </c>
      <c r="H154" s="48"/>
      <c r="I154" s="171" t="s">
        <v>249</v>
      </c>
      <c r="J154" s="171"/>
      <c r="K154" s="171"/>
      <c r="L154" s="171"/>
      <c r="M154" s="171"/>
      <c r="N154" s="172"/>
      <c r="O154" s="43"/>
    </row>
    <row r="155" spans="1:15" ht="15.75">
      <c r="A155" s="38"/>
      <c r="B155" s="40"/>
      <c r="C155" s="40"/>
      <c r="D155" s="40"/>
      <c r="E155" s="40"/>
      <c r="F155" s="40"/>
      <c r="G155" s="41" t="s">
        <v>20</v>
      </c>
      <c r="H155" s="42"/>
      <c r="I155" s="173"/>
      <c r="J155" s="174"/>
      <c r="K155" s="174"/>
      <c r="L155" s="49" t="s">
        <v>21</v>
      </c>
      <c r="M155" s="175"/>
      <c r="N155" s="172"/>
      <c r="O155" s="43"/>
    </row>
    <row r="156" spans="1:15" ht="15">
      <c r="A156" s="38"/>
      <c r="B156" s="1"/>
      <c r="C156" s="50" t="s">
        <v>22</v>
      </c>
      <c r="D156" s="40"/>
      <c r="E156" s="40"/>
      <c r="F156" s="40"/>
      <c r="G156" s="50" t="s">
        <v>22</v>
      </c>
      <c r="H156" s="40"/>
      <c r="I156" s="40"/>
      <c r="J156" s="40"/>
      <c r="K156" s="40"/>
      <c r="L156" s="40"/>
      <c r="M156" s="40"/>
      <c r="N156" s="40"/>
      <c r="O156" s="51"/>
    </row>
    <row r="157" spans="1:15" ht="15.75">
      <c r="A157" s="43"/>
      <c r="B157" s="52" t="s">
        <v>23</v>
      </c>
      <c r="C157" s="176" t="s">
        <v>57</v>
      </c>
      <c r="D157" s="177"/>
      <c r="E157" s="53"/>
      <c r="F157" s="54" t="s">
        <v>24</v>
      </c>
      <c r="G157" s="176" t="s">
        <v>9</v>
      </c>
      <c r="H157" s="178"/>
      <c r="I157" s="178"/>
      <c r="J157" s="178"/>
      <c r="K157" s="178"/>
      <c r="L157" s="178"/>
      <c r="M157" s="178"/>
      <c r="N157" s="179"/>
      <c r="O157" s="43"/>
    </row>
    <row r="158" spans="1:15" ht="15">
      <c r="A158" s="43"/>
      <c r="B158" s="55" t="s">
        <v>25</v>
      </c>
      <c r="C158" s="162" t="s">
        <v>213</v>
      </c>
      <c r="D158" s="163"/>
      <c r="E158" s="56"/>
      <c r="F158" s="57" t="s">
        <v>26</v>
      </c>
      <c r="G158" s="162" t="s">
        <v>202</v>
      </c>
      <c r="H158" s="164"/>
      <c r="I158" s="164"/>
      <c r="J158" s="164"/>
      <c r="K158" s="164"/>
      <c r="L158" s="164"/>
      <c r="M158" s="164"/>
      <c r="N158" s="165"/>
      <c r="O158" s="43"/>
    </row>
    <row r="159" spans="1:15" ht="15">
      <c r="A159" s="43"/>
      <c r="B159" s="58" t="s">
        <v>27</v>
      </c>
      <c r="C159" s="162" t="s">
        <v>214</v>
      </c>
      <c r="D159" s="163"/>
      <c r="E159" s="56"/>
      <c r="F159" s="59" t="s">
        <v>28</v>
      </c>
      <c r="G159" s="162" t="s">
        <v>201</v>
      </c>
      <c r="H159" s="164"/>
      <c r="I159" s="164"/>
      <c r="J159" s="164"/>
      <c r="K159" s="164"/>
      <c r="L159" s="164"/>
      <c r="M159" s="164"/>
      <c r="N159" s="165"/>
      <c r="O159" s="43"/>
    </row>
    <row r="160" spans="1:15" ht="15">
      <c r="A160" s="38"/>
      <c r="B160" s="60" t="s">
        <v>29</v>
      </c>
      <c r="C160" s="61"/>
      <c r="D160" s="62"/>
      <c r="E160" s="63"/>
      <c r="F160" s="60" t="s">
        <v>29</v>
      </c>
      <c r="G160" s="64"/>
      <c r="H160" s="64"/>
      <c r="I160" s="64"/>
      <c r="J160" s="64"/>
      <c r="K160" s="64"/>
      <c r="L160" s="64"/>
      <c r="M160" s="64"/>
      <c r="N160" s="64"/>
      <c r="O160" s="51"/>
    </row>
    <row r="161" spans="1:15" ht="15">
      <c r="A161" s="43"/>
      <c r="B161" s="55"/>
      <c r="C161" s="162" t="s">
        <v>213</v>
      </c>
      <c r="D161" s="163"/>
      <c r="E161" s="56"/>
      <c r="F161" s="57"/>
      <c r="G161" s="162" t="s">
        <v>202</v>
      </c>
      <c r="H161" s="164"/>
      <c r="I161" s="164"/>
      <c r="J161" s="164"/>
      <c r="K161" s="164"/>
      <c r="L161" s="164"/>
      <c r="M161" s="164"/>
      <c r="N161" s="165"/>
      <c r="O161" s="43"/>
    </row>
    <row r="162" spans="1:15" ht="15">
      <c r="A162" s="43"/>
      <c r="B162" s="65"/>
      <c r="C162" s="162" t="s">
        <v>214</v>
      </c>
      <c r="D162" s="163"/>
      <c r="E162" s="56"/>
      <c r="F162" s="66"/>
      <c r="G162" s="162" t="s">
        <v>201</v>
      </c>
      <c r="H162" s="164"/>
      <c r="I162" s="164"/>
      <c r="J162" s="164"/>
      <c r="K162" s="164"/>
      <c r="L162" s="164"/>
      <c r="M162" s="164"/>
      <c r="N162" s="165"/>
      <c r="O162" s="43"/>
    </row>
    <row r="163" spans="1:15" ht="15.75">
      <c r="A163" s="38"/>
      <c r="B163" s="40"/>
      <c r="C163" s="40"/>
      <c r="D163" s="40"/>
      <c r="E163" s="40"/>
      <c r="F163" s="67" t="s">
        <v>30</v>
      </c>
      <c r="G163" s="50"/>
      <c r="H163" s="50"/>
      <c r="I163" s="50"/>
      <c r="J163" s="40"/>
      <c r="K163" s="40"/>
      <c r="L163" s="40"/>
      <c r="M163" s="68"/>
      <c r="N163" s="1"/>
      <c r="O163" s="51"/>
    </row>
    <row r="164" spans="1:15" ht="15">
      <c r="A164" s="38"/>
      <c r="B164" s="69" t="s">
        <v>31</v>
      </c>
      <c r="C164" s="40"/>
      <c r="D164" s="40"/>
      <c r="E164" s="40"/>
      <c r="F164" s="70" t="s">
        <v>32</v>
      </c>
      <c r="G164" s="70" t="s">
        <v>33</v>
      </c>
      <c r="H164" s="70" t="s">
        <v>34</v>
      </c>
      <c r="I164" s="70" t="s">
        <v>35</v>
      </c>
      <c r="J164" s="70" t="s">
        <v>36</v>
      </c>
      <c r="K164" s="166" t="s">
        <v>37</v>
      </c>
      <c r="L164" s="167"/>
      <c r="M164" s="71" t="s">
        <v>38</v>
      </c>
      <c r="N164" s="72" t="s">
        <v>39</v>
      </c>
      <c r="O164" s="43"/>
    </row>
    <row r="165" spans="1:15" ht="15">
      <c r="A165" s="43"/>
      <c r="B165" s="73" t="s">
        <v>40</v>
      </c>
      <c r="C165" s="74" t="str">
        <f>IF(C158&gt;"",C158&amp;" - "&amp;G158,"")</f>
        <v>Holm, Veikko - Koskinen, Veikko</v>
      </c>
      <c r="D165" s="75"/>
      <c r="E165" s="76"/>
      <c r="F165" s="78">
        <v>6</v>
      </c>
      <c r="G165" s="78">
        <v>-6</v>
      </c>
      <c r="H165" s="78">
        <v>8</v>
      </c>
      <c r="I165" s="78">
        <v>2</v>
      </c>
      <c r="J165" s="78"/>
      <c r="K165" s="79">
        <f>IF(ISBLANK(F165),"",COUNTIF(F165:J165,"&gt;=0"))</f>
        <v>3</v>
      </c>
      <c r="L165" s="80">
        <f>IF(ISBLANK(F165),"",(IF(LEFT(F165,1)="-",1,0)+IF(LEFT(G165,1)="-",1,0)+IF(LEFT(H165,1)="-",1,0)+IF(LEFT(I165,1)="-",1,0)+IF(LEFT(J165,1)="-",1,0)))</f>
        <v>1</v>
      </c>
      <c r="M165" s="81">
        <f aca="true" t="shared" si="6" ref="M165:N169">IF(K165=3,1,"")</f>
        <v>1</v>
      </c>
      <c r="N165" s="82">
        <f t="shared" si="6"/>
      </c>
      <c r="O165" s="43"/>
    </row>
    <row r="166" spans="1:15" ht="15">
      <c r="A166" s="43"/>
      <c r="B166" s="73" t="s">
        <v>41</v>
      </c>
      <c r="C166" s="75" t="str">
        <f>IF(C159&gt;"",C159&amp;" - "&amp;G159,"")</f>
        <v>Söderström, Ingvar - Juntunen, Veikko</v>
      </c>
      <c r="D166" s="74"/>
      <c r="E166" s="76"/>
      <c r="F166" s="83">
        <v>-10</v>
      </c>
      <c r="G166" s="78">
        <v>5</v>
      </c>
      <c r="H166" s="78">
        <v>-8</v>
      </c>
      <c r="I166" s="78">
        <v>14</v>
      </c>
      <c r="J166" s="78">
        <v>3</v>
      </c>
      <c r="K166" s="79">
        <f>IF(ISBLANK(F166),"",COUNTIF(F166:J166,"&gt;=0"))</f>
        <v>3</v>
      </c>
      <c r="L166" s="80">
        <f>IF(ISBLANK(F166),"",(IF(LEFT(F166,1)="-",1,0)+IF(LEFT(G166,1)="-",1,0)+IF(LEFT(H166,1)="-",1,0)+IF(LEFT(I166,1)="-",1,0)+IF(LEFT(J166,1)="-",1,0)))</f>
        <v>2</v>
      </c>
      <c r="M166" s="81">
        <f t="shared" si="6"/>
        <v>1</v>
      </c>
      <c r="N166" s="82">
        <f t="shared" si="6"/>
      </c>
      <c r="O166" s="43"/>
    </row>
    <row r="167" spans="1:15" ht="15">
      <c r="A167" s="43"/>
      <c r="B167" s="84" t="s">
        <v>42</v>
      </c>
      <c r="C167" s="85" t="str">
        <f>IF(C161&gt;"",C161&amp;" / "&amp;C162,"")</f>
        <v>Holm, Veikko / Söderström, Ingvar</v>
      </c>
      <c r="D167" s="86" t="str">
        <f>IF(G161&gt;"",G161&amp;" / "&amp;G162,"")</f>
        <v>Koskinen, Veikko / Juntunen, Veikko</v>
      </c>
      <c r="E167" s="87"/>
      <c r="F167" s="88">
        <v>-8</v>
      </c>
      <c r="G167" s="105">
        <v>-8</v>
      </c>
      <c r="H167" s="90">
        <v>-8</v>
      </c>
      <c r="I167" s="90"/>
      <c r="J167" s="90"/>
      <c r="K167" s="79">
        <f>IF(ISBLANK(F167),"",COUNTIF(F167:J167,"&gt;=0"))</f>
        <v>0</v>
      </c>
      <c r="L167" s="80">
        <f>IF(ISBLANK(F167),"",(IF(LEFT(F167,1)="-",1,0)+IF(LEFT(G167,1)="-",1,0)+IF(LEFT(H167,1)="-",1,0)+IF(LEFT(I167,1)="-",1,0)+IF(LEFT(J167,1)="-",1,0)))</f>
        <v>3</v>
      </c>
      <c r="M167" s="81">
        <f t="shared" si="6"/>
      </c>
      <c r="N167" s="82">
        <f t="shared" si="6"/>
        <v>1</v>
      </c>
      <c r="O167" s="43"/>
    </row>
    <row r="168" spans="1:15" ht="15">
      <c r="A168" s="43"/>
      <c r="B168" s="73" t="s">
        <v>43</v>
      </c>
      <c r="C168" s="75" t="str">
        <f>IF(C158&gt;"",C158&amp;" - "&amp;G159,"")</f>
        <v>Holm, Veikko - Juntunen, Veikko</v>
      </c>
      <c r="D168" s="74"/>
      <c r="E168" s="76"/>
      <c r="F168" s="91">
        <v>-6</v>
      </c>
      <c r="G168" s="78">
        <v>2</v>
      </c>
      <c r="H168" s="78">
        <v>-3</v>
      </c>
      <c r="I168" s="78">
        <v>9</v>
      </c>
      <c r="J168" s="77">
        <v>4</v>
      </c>
      <c r="K168" s="79">
        <f>IF(ISBLANK(F168),"",COUNTIF(F168:J168,"&gt;=0"))</f>
        <v>3</v>
      </c>
      <c r="L168" s="80">
        <f>IF(ISBLANK(F168),"",(IF(LEFT(F168,1)="-",1,0)+IF(LEFT(G168,1)="-",1,0)+IF(LEFT(H168,1)="-",1,0)+IF(LEFT(I168,1)="-",1,0)+IF(LEFT(J168,1)="-",1,0)))</f>
        <v>2</v>
      </c>
      <c r="M168" s="81">
        <f t="shared" si="6"/>
        <v>1</v>
      </c>
      <c r="N168" s="82">
        <f t="shared" si="6"/>
      </c>
      <c r="O168" s="43"/>
    </row>
    <row r="169" spans="1:15" ht="15.75" thickBot="1">
      <c r="A169" s="43"/>
      <c r="B169" s="73" t="s">
        <v>44</v>
      </c>
      <c r="C169" s="75" t="str">
        <f>IF(C159&gt;"",C159&amp;" - "&amp;G158,"")</f>
        <v>Söderström, Ingvar - Koskinen, Veikko</v>
      </c>
      <c r="D169" s="74"/>
      <c r="E169" s="76"/>
      <c r="F169" s="77"/>
      <c r="G169" s="78"/>
      <c r="H169" s="77"/>
      <c r="I169" s="78"/>
      <c r="J169" s="78"/>
      <c r="K169" s="79">
        <f>IF(ISBLANK(F169),"",COUNTIF(F169:J169,"&gt;=0"))</f>
      </c>
      <c r="L169" s="92">
        <f>IF(ISBLANK(F169),"",(IF(LEFT(F169,1)="-",1,0)+IF(LEFT(G169,1)="-",1,0)+IF(LEFT(H169,1)="-",1,0)+IF(LEFT(I169,1)="-",1,0)+IF(LEFT(J169,1)="-",1,0)))</f>
      </c>
      <c r="M169" s="81">
        <f t="shared" si="6"/>
      </c>
      <c r="N169" s="82">
        <f t="shared" si="6"/>
      </c>
      <c r="O169" s="43"/>
    </row>
    <row r="170" spans="1:15" ht="16.5" thickBot="1">
      <c r="A170" s="38"/>
      <c r="B170" s="40"/>
      <c r="C170" s="40"/>
      <c r="D170" s="40"/>
      <c r="E170" s="40"/>
      <c r="F170" s="40"/>
      <c r="G170" s="40"/>
      <c r="H170" s="40"/>
      <c r="I170" s="93" t="s">
        <v>45</v>
      </c>
      <c r="J170" s="94"/>
      <c r="K170" s="95">
        <f>IF(ISBLANK(D165),"",SUM(K165:K169))</f>
      </c>
      <c r="L170" s="96">
        <f>IF(ISBLANK(E165),"",SUM(L165:L169))</f>
      </c>
      <c r="M170" s="97">
        <f>IF(ISBLANK(F165),"",SUM(M165:M169))</f>
        <v>3</v>
      </c>
      <c r="N170" s="98">
        <f>IF(ISBLANK(F165),"",SUM(N165:N169))</f>
        <v>1</v>
      </c>
      <c r="O170" s="43"/>
    </row>
    <row r="171" spans="1:15" ht="15">
      <c r="A171" s="38"/>
      <c r="B171" s="39" t="s">
        <v>46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51"/>
    </row>
    <row r="172" spans="1:15" ht="15">
      <c r="A172" s="38"/>
      <c r="B172" s="99" t="s">
        <v>47</v>
      </c>
      <c r="C172" s="99"/>
      <c r="D172" s="99" t="s">
        <v>49</v>
      </c>
      <c r="E172" s="100"/>
      <c r="F172" s="99"/>
      <c r="G172" s="99" t="s">
        <v>48</v>
      </c>
      <c r="H172" s="100"/>
      <c r="I172" s="99"/>
      <c r="J172" s="3" t="s">
        <v>50</v>
      </c>
      <c r="K172" s="1"/>
      <c r="L172" s="40"/>
      <c r="M172" s="40"/>
      <c r="N172" s="40"/>
      <c r="O172" s="51"/>
    </row>
    <row r="173" spans="1:15" ht="18.75" thickBot="1">
      <c r="A173" s="38"/>
      <c r="B173" s="40"/>
      <c r="C173" s="40"/>
      <c r="D173" s="40"/>
      <c r="E173" s="40"/>
      <c r="F173" s="40"/>
      <c r="G173" s="40"/>
      <c r="H173" s="40"/>
      <c r="I173" s="40"/>
      <c r="J173" s="168" t="str">
        <f>IF(M170=3,C157,IF(N170=3,G157,""))</f>
        <v>PT-75</v>
      </c>
      <c r="K173" s="169"/>
      <c r="L173" s="169"/>
      <c r="M173" s="169"/>
      <c r="N173" s="170"/>
      <c r="O173" s="43"/>
    </row>
    <row r="174" spans="1:15" ht="18">
      <c r="A174" s="101"/>
      <c r="B174" s="102"/>
      <c r="C174" s="102"/>
      <c r="D174" s="102"/>
      <c r="E174" s="102"/>
      <c r="F174" s="102"/>
      <c r="G174" s="102"/>
      <c r="H174" s="102"/>
      <c r="I174" s="102"/>
      <c r="J174" s="103"/>
      <c r="K174" s="103"/>
      <c r="L174" s="103"/>
      <c r="M174" s="103"/>
      <c r="N174" s="103"/>
      <c r="O174" s="8"/>
    </row>
    <row r="175" ht="15">
      <c r="B175" s="104" t="s">
        <v>51</v>
      </c>
    </row>
    <row r="176" spans="1:15" ht="15.75">
      <c r="A176" s="32"/>
      <c r="B176" s="33"/>
      <c r="C176" s="34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6"/>
    </row>
    <row r="177" spans="1:15" ht="15.75">
      <c r="A177" s="38"/>
      <c r="B177" s="1"/>
      <c r="C177" s="39" t="s">
        <v>12</v>
      </c>
      <c r="D177" s="40"/>
      <c r="E177" s="40"/>
      <c r="F177" s="1"/>
      <c r="G177" s="41" t="s">
        <v>13</v>
      </c>
      <c r="H177" s="42"/>
      <c r="I177" s="171" t="s">
        <v>14</v>
      </c>
      <c r="J177" s="164"/>
      <c r="K177" s="164"/>
      <c r="L177" s="164"/>
      <c r="M177" s="164"/>
      <c r="N177" s="165"/>
      <c r="O177" s="43"/>
    </row>
    <row r="178" spans="1:15" ht="20.25">
      <c r="A178" s="38"/>
      <c r="B178" s="44"/>
      <c r="C178" s="45" t="s">
        <v>16</v>
      </c>
      <c r="D178" s="40"/>
      <c r="E178" s="40"/>
      <c r="F178" s="1"/>
      <c r="G178" s="41" t="s">
        <v>17</v>
      </c>
      <c r="H178" s="42"/>
      <c r="I178" s="171"/>
      <c r="J178" s="164"/>
      <c r="K178" s="164"/>
      <c r="L178" s="164"/>
      <c r="M178" s="164"/>
      <c r="N178" s="165"/>
      <c r="O178" s="43"/>
    </row>
    <row r="179" spans="1:15" ht="15">
      <c r="A179" s="38"/>
      <c r="B179" s="40"/>
      <c r="C179" s="47" t="s">
        <v>18</v>
      </c>
      <c r="D179" s="40"/>
      <c r="E179" s="40"/>
      <c r="F179" s="40"/>
      <c r="G179" s="41" t="s">
        <v>19</v>
      </c>
      <c r="H179" s="48"/>
      <c r="I179" s="171" t="s">
        <v>249</v>
      </c>
      <c r="J179" s="171"/>
      <c r="K179" s="171"/>
      <c r="L179" s="171"/>
      <c r="M179" s="171"/>
      <c r="N179" s="172"/>
      <c r="O179" s="43"/>
    </row>
    <row r="180" spans="1:15" ht="15.75">
      <c r="A180" s="38"/>
      <c r="B180" s="40"/>
      <c r="C180" s="40"/>
      <c r="D180" s="40"/>
      <c r="E180" s="40"/>
      <c r="F180" s="40"/>
      <c r="G180" s="41" t="s">
        <v>20</v>
      </c>
      <c r="H180" s="42"/>
      <c r="I180" s="173"/>
      <c r="J180" s="174"/>
      <c r="K180" s="174"/>
      <c r="L180" s="49" t="s">
        <v>21</v>
      </c>
      <c r="M180" s="175"/>
      <c r="N180" s="172"/>
      <c r="O180" s="43"/>
    </row>
    <row r="181" spans="1:15" ht="15">
      <c r="A181" s="38"/>
      <c r="B181" s="1"/>
      <c r="C181" s="50" t="s">
        <v>22</v>
      </c>
      <c r="D181" s="40"/>
      <c r="E181" s="40"/>
      <c r="F181" s="40"/>
      <c r="G181" s="50" t="s">
        <v>22</v>
      </c>
      <c r="H181" s="40"/>
      <c r="I181" s="40"/>
      <c r="J181" s="40"/>
      <c r="K181" s="40"/>
      <c r="L181" s="40"/>
      <c r="M181" s="40"/>
      <c r="N181" s="40"/>
      <c r="O181" s="51"/>
    </row>
    <row r="182" spans="1:15" ht="15.75">
      <c r="A182" s="43"/>
      <c r="B182" s="52" t="s">
        <v>23</v>
      </c>
      <c r="C182" s="176" t="s">
        <v>2</v>
      </c>
      <c r="D182" s="177"/>
      <c r="E182" s="53"/>
      <c r="F182" s="54" t="s">
        <v>24</v>
      </c>
      <c r="G182" s="176" t="s">
        <v>0</v>
      </c>
      <c r="H182" s="178"/>
      <c r="I182" s="178"/>
      <c r="J182" s="178"/>
      <c r="K182" s="178"/>
      <c r="L182" s="178"/>
      <c r="M182" s="178"/>
      <c r="N182" s="179"/>
      <c r="O182" s="43"/>
    </row>
    <row r="183" spans="1:15" ht="15">
      <c r="A183" s="43"/>
      <c r="B183" s="55" t="s">
        <v>25</v>
      </c>
      <c r="C183" s="162" t="s">
        <v>205</v>
      </c>
      <c r="D183" s="163"/>
      <c r="E183" s="56"/>
      <c r="F183" s="57" t="s">
        <v>26</v>
      </c>
      <c r="G183" s="162" t="s">
        <v>215</v>
      </c>
      <c r="H183" s="164"/>
      <c r="I183" s="164"/>
      <c r="J183" s="164"/>
      <c r="K183" s="164"/>
      <c r="L183" s="164"/>
      <c r="M183" s="164"/>
      <c r="N183" s="165"/>
      <c r="O183" s="43"/>
    </row>
    <row r="184" spans="1:15" ht="15">
      <c r="A184" s="43"/>
      <c r="B184" s="58" t="s">
        <v>27</v>
      </c>
      <c r="C184" s="162" t="s">
        <v>206</v>
      </c>
      <c r="D184" s="163"/>
      <c r="E184" s="56"/>
      <c r="F184" s="59" t="s">
        <v>28</v>
      </c>
      <c r="G184" s="162" t="s">
        <v>216</v>
      </c>
      <c r="H184" s="164"/>
      <c r="I184" s="164"/>
      <c r="J184" s="164"/>
      <c r="K184" s="164"/>
      <c r="L184" s="164"/>
      <c r="M184" s="164"/>
      <c r="N184" s="165"/>
      <c r="O184" s="43"/>
    </row>
    <row r="185" spans="1:15" ht="15">
      <c r="A185" s="38"/>
      <c r="B185" s="60" t="s">
        <v>29</v>
      </c>
      <c r="C185" s="61"/>
      <c r="D185" s="62"/>
      <c r="E185" s="63"/>
      <c r="F185" s="60" t="s">
        <v>29</v>
      </c>
      <c r="G185" s="64"/>
      <c r="H185" s="64"/>
      <c r="I185" s="64"/>
      <c r="J185" s="64"/>
      <c r="K185" s="64"/>
      <c r="L185" s="64"/>
      <c r="M185" s="64"/>
      <c r="N185" s="64"/>
      <c r="O185" s="51"/>
    </row>
    <row r="186" spans="1:15" ht="15">
      <c r="A186" s="43"/>
      <c r="B186" s="55"/>
      <c r="C186" s="162" t="s">
        <v>205</v>
      </c>
      <c r="D186" s="163"/>
      <c r="E186" s="56"/>
      <c r="F186" s="57"/>
      <c r="G186" s="162" t="s">
        <v>215</v>
      </c>
      <c r="H186" s="164"/>
      <c r="I186" s="164"/>
      <c r="J186" s="164"/>
      <c r="K186" s="164"/>
      <c r="L186" s="164"/>
      <c r="M186" s="164"/>
      <c r="N186" s="165"/>
      <c r="O186" s="43"/>
    </row>
    <row r="187" spans="1:15" ht="15">
      <c r="A187" s="43"/>
      <c r="B187" s="65"/>
      <c r="C187" s="162" t="s">
        <v>207</v>
      </c>
      <c r="D187" s="163"/>
      <c r="E187" s="56"/>
      <c r="F187" s="66"/>
      <c r="G187" s="162" t="s">
        <v>217</v>
      </c>
      <c r="H187" s="164"/>
      <c r="I187" s="164"/>
      <c r="J187" s="164"/>
      <c r="K187" s="164"/>
      <c r="L187" s="164"/>
      <c r="M187" s="164"/>
      <c r="N187" s="165"/>
      <c r="O187" s="43"/>
    </row>
    <row r="188" spans="1:15" ht="15.75">
      <c r="A188" s="38"/>
      <c r="B188" s="40"/>
      <c r="C188" s="40"/>
      <c r="D188" s="40"/>
      <c r="E188" s="40"/>
      <c r="F188" s="67" t="s">
        <v>30</v>
      </c>
      <c r="G188" s="50"/>
      <c r="H188" s="50"/>
      <c r="I188" s="50"/>
      <c r="J188" s="40"/>
      <c r="K188" s="40"/>
      <c r="L188" s="40"/>
      <c r="M188" s="68"/>
      <c r="N188" s="1"/>
      <c r="O188" s="51"/>
    </row>
    <row r="189" spans="1:15" ht="15">
      <c r="A189" s="38"/>
      <c r="B189" s="69" t="s">
        <v>31</v>
      </c>
      <c r="C189" s="40"/>
      <c r="D189" s="40"/>
      <c r="E189" s="40"/>
      <c r="F189" s="70" t="s">
        <v>32</v>
      </c>
      <c r="G189" s="70" t="s">
        <v>33</v>
      </c>
      <c r="H189" s="70" t="s">
        <v>34</v>
      </c>
      <c r="I189" s="70" t="s">
        <v>35</v>
      </c>
      <c r="J189" s="70" t="s">
        <v>36</v>
      </c>
      <c r="K189" s="166" t="s">
        <v>37</v>
      </c>
      <c r="L189" s="167"/>
      <c r="M189" s="71" t="s">
        <v>38</v>
      </c>
      <c r="N189" s="72" t="s">
        <v>39</v>
      </c>
      <c r="O189" s="43"/>
    </row>
    <row r="190" spans="1:15" ht="15">
      <c r="A190" s="43"/>
      <c r="B190" s="73" t="s">
        <v>40</v>
      </c>
      <c r="C190" s="74" t="str">
        <f>IF(C183&gt;"",C183&amp;" - "&amp;G183,"")</f>
        <v>Uusikivi, Hannu - Huttunen, Leif</v>
      </c>
      <c r="D190" s="75"/>
      <c r="E190" s="76"/>
      <c r="F190" s="78">
        <v>5</v>
      </c>
      <c r="G190" s="78">
        <v>-2</v>
      </c>
      <c r="H190" s="78">
        <v>5</v>
      </c>
      <c r="I190" s="78">
        <v>7</v>
      </c>
      <c r="J190" s="78"/>
      <c r="K190" s="79">
        <f>IF(ISBLANK(F190),"",COUNTIF(F190:J190,"&gt;=0"))</f>
        <v>3</v>
      </c>
      <c r="L190" s="80">
        <f>IF(ISBLANK(F190),"",(IF(LEFT(F190,1)="-",1,0)+IF(LEFT(G190,1)="-",1,0)+IF(LEFT(H190,1)="-",1,0)+IF(LEFT(I190,1)="-",1,0)+IF(LEFT(J190,1)="-",1,0)))</f>
        <v>1</v>
      </c>
      <c r="M190" s="81">
        <f aca="true" t="shared" si="7" ref="M190:N194">IF(K190=3,1,"")</f>
        <v>1</v>
      </c>
      <c r="N190" s="82">
        <f t="shared" si="7"/>
      </c>
      <c r="O190" s="43"/>
    </row>
    <row r="191" spans="1:15" ht="15">
      <c r="A191" s="43"/>
      <c r="B191" s="73" t="s">
        <v>41</v>
      </c>
      <c r="C191" s="75" t="str">
        <f>IF(C184&gt;"",C184&amp;" - "&amp;G184,"")</f>
        <v>Kortelainen, Olavi - Merimaa, Kai</v>
      </c>
      <c r="D191" s="74"/>
      <c r="E191" s="76"/>
      <c r="F191" s="83">
        <v>8</v>
      </c>
      <c r="G191" s="78">
        <v>-3</v>
      </c>
      <c r="H191" s="78">
        <v>-7</v>
      </c>
      <c r="I191" s="78">
        <v>-12</v>
      </c>
      <c r="J191" s="78"/>
      <c r="K191" s="79">
        <f>IF(ISBLANK(F191),"",COUNTIF(F191:J191,"&gt;=0"))</f>
        <v>1</v>
      </c>
      <c r="L191" s="80">
        <f>IF(ISBLANK(F191),"",(IF(LEFT(F191,1)="-",1,0)+IF(LEFT(G191,1)="-",1,0)+IF(LEFT(H191,1)="-",1,0)+IF(LEFT(I191,1)="-",1,0)+IF(LEFT(J191,1)="-",1,0)))</f>
        <v>3</v>
      </c>
      <c r="M191" s="81">
        <f t="shared" si="7"/>
      </c>
      <c r="N191" s="82">
        <f t="shared" si="7"/>
        <v>1</v>
      </c>
      <c r="O191" s="43"/>
    </row>
    <row r="192" spans="1:15" ht="15">
      <c r="A192" s="43"/>
      <c r="B192" s="84" t="s">
        <v>42</v>
      </c>
      <c r="C192" s="85" t="str">
        <f>IF(C186&gt;"",C186&amp;" / "&amp;C187,"")</f>
        <v>Uusikivi, Hannu / Orivuori, Seppo</v>
      </c>
      <c r="D192" s="86" t="str">
        <f>IF(G186&gt;"",G186&amp;" / "&amp;G187,"")</f>
        <v>Huttunen, Leif / Siitonen, Kauko</v>
      </c>
      <c r="E192" s="87"/>
      <c r="F192" s="88">
        <v>7</v>
      </c>
      <c r="G192" s="105">
        <v>8</v>
      </c>
      <c r="H192" s="90">
        <v>8</v>
      </c>
      <c r="I192" s="90"/>
      <c r="J192" s="90"/>
      <c r="K192" s="79">
        <f>IF(ISBLANK(F192),"",COUNTIF(F192:J192,"&gt;=0"))</f>
        <v>3</v>
      </c>
      <c r="L192" s="80">
        <f>IF(ISBLANK(F192),"",(IF(LEFT(F192,1)="-",1,0)+IF(LEFT(G192,1)="-",1,0)+IF(LEFT(H192,1)="-",1,0)+IF(LEFT(I192,1)="-",1,0)+IF(LEFT(J192,1)="-",1,0)))</f>
        <v>0</v>
      </c>
      <c r="M192" s="81">
        <f t="shared" si="7"/>
        <v>1</v>
      </c>
      <c r="N192" s="82">
        <f t="shared" si="7"/>
      </c>
      <c r="O192" s="43"/>
    </row>
    <row r="193" spans="1:15" ht="15">
      <c r="A193" s="43"/>
      <c r="B193" s="73" t="s">
        <v>43</v>
      </c>
      <c r="C193" s="75" t="str">
        <f>IF(C183&gt;"",C183&amp;" - "&amp;G184,"")</f>
        <v>Uusikivi, Hannu - Merimaa, Kai</v>
      </c>
      <c r="D193" s="74"/>
      <c r="E193" s="76"/>
      <c r="F193" s="91">
        <v>-4</v>
      </c>
      <c r="G193" s="78">
        <v>-8</v>
      </c>
      <c r="H193" s="78">
        <v>-7</v>
      </c>
      <c r="I193" s="78"/>
      <c r="J193" s="77"/>
      <c r="K193" s="79">
        <f>IF(ISBLANK(F193),"",COUNTIF(F193:J193,"&gt;=0"))</f>
        <v>0</v>
      </c>
      <c r="L193" s="80">
        <f>IF(ISBLANK(F193),"",(IF(LEFT(F193,1)="-",1,0)+IF(LEFT(G193,1)="-",1,0)+IF(LEFT(H193,1)="-",1,0)+IF(LEFT(I193,1)="-",1,0)+IF(LEFT(J193,1)="-",1,0)))</f>
        <v>3</v>
      </c>
      <c r="M193" s="81">
        <f t="shared" si="7"/>
      </c>
      <c r="N193" s="82">
        <f t="shared" si="7"/>
        <v>1</v>
      </c>
      <c r="O193" s="43"/>
    </row>
    <row r="194" spans="1:15" ht="15.75" thickBot="1">
      <c r="A194" s="43"/>
      <c r="B194" s="73" t="s">
        <v>44</v>
      </c>
      <c r="C194" s="75" t="str">
        <f>IF(C184&gt;"",C184&amp;" - "&amp;G183,"")</f>
        <v>Kortelainen, Olavi - Huttunen, Leif</v>
      </c>
      <c r="D194" s="74"/>
      <c r="E194" s="76"/>
      <c r="F194" s="77">
        <v>-11</v>
      </c>
      <c r="G194" s="78">
        <v>-6</v>
      </c>
      <c r="H194" s="77">
        <v>-6</v>
      </c>
      <c r="I194" s="78"/>
      <c r="J194" s="78"/>
      <c r="K194" s="79">
        <f>IF(ISBLANK(F194),"",COUNTIF(F194:J194,"&gt;=0"))</f>
        <v>0</v>
      </c>
      <c r="L194" s="92">
        <f>IF(ISBLANK(F194),"",(IF(LEFT(F194,1)="-",1,0)+IF(LEFT(G194,1)="-",1,0)+IF(LEFT(H194,1)="-",1,0)+IF(LEFT(I194,1)="-",1,0)+IF(LEFT(J194,1)="-",1,0)))</f>
        <v>3</v>
      </c>
      <c r="M194" s="81">
        <f t="shared" si="7"/>
      </c>
      <c r="N194" s="82">
        <f t="shared" si="7"/>
        <v>1</v>
      </c>
      <c r="O194" s="43"/>
    </row>
    <row r="195" spans="1:15" ht="16.5" thickBot="1">
      <c r="A195" s="38"/>
      <c r="B195" s="40"/>
      <c r="C195" s="40"/>
      <c r="D195" s="40"/>
      <c r="E195" s="40"/>
      <c r="F195" s="40"/>
      <c r="G195" s="40"/>
      <c r="H195" s="40"/>
      <c r="I195" s="93" t="s">
        <v>45</v>
      </c>
      <c r="J195" s="94"/>
      <c r="K195" s="95">
        <f>IF(ISBLANK(D190),"",SUM(K190:K194))</f>
      </c>
      <c r="L195" s="96">
        <f>IF(ISBLANK(E190),"",SUM(L190:L194))</f>
      </c>
      <c r="M195" s="97">
        <f>IF(ISBLANK(F190),"",SUM(M190:M194))</f>
        <v>2</v>
      </c>
      <c r="N195" s="98">
        <f>IF(ISBLANK(F190),"",SUM(N190:N194))</f>
        <v>3</v>
      </c>
      <c r="O195" s="43"/>
    </row>
    <row r="196" spans="1:15" ht="15">
      <c r="A196" s="38"/>
      <c r="B196" s="39" t="s">
        <v>46</v>
      </c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51"/>
    </row>
    <row r="197" spans="1:15" ht="15">
      <c r="A197" s="38"/>
      <c r="B197" s="99" t="s">
        <v>47</v>
      </c>
      <c r="C197" s="99"/>
      <c r="D197" s="99" t="s">
        <v>49</v>
      </c>
      <c r="E197" s="100"/>
      <c r="F197" s="99"/>
      <c r="G197" s="99" t="s">
        <v>48</v>
      </c>
      <c r="H197" s="100"/>
      <c r="I197" s="99"/>
      <c r="J197" s="3" t="s">
        <v>50</v>
      </c>
      <c r="K197" s="1"/>
      <c r="L197" s="40"/>
      <c r="M197" s="40"/>
      <c r="N197" s="40"/>
      <c r="O197" s="51"/>
    </row>
    <row r="198" spans="1:15" ht="18.75" thickBot="1">
      <c r="A198" s="38"/>
      <c r="B198" s="40"/>
      <c r="C198" s="40"/>
      <c r="D198" s="40"/>
      <c r="E198" s="40"/>
      <c r="F198" s="40"/>
      <c r="G198" s="40"/>
      <c r="H198" s="40"/>
      <c r="I198" s="40"/>
      <c r="J198" s="168" t="str">
        <f>IF(M195=3,C182,IF(N195=3,G182,""))</f>
        <v>Wega</v>
      </c>
      <c r="K198" s="169"/>
      <c r="L198" s="169"/>
      <c r="M198" s="169"/>
      <c r="N198" s="170"/>
      <c r="O198" s="43"/>
    </row>
    <row r="199" spans="1:15" ht="18">
      <c r="A199" s="101"/>
      <c r="B199" s="102"/>
      <c r="C199" s="102"/>
      <c r="D199" s="102"/>
      <c r="E199" s="102"/>
      <c r="F199" s="102"/>
      <c r="G199" s="102"/>
      <c r="H199" s="102"/>
      <c r="I199" s="102"/>
      <c r="J199" s="103"/>
      <c r="K199" s="103"/>
      <c r="L199" s="103"/>
      <c r="M199" s="103"/>
      <c r="N199" s="103"/>
      <c r="O199" s="8"/>
    </row>
    <row r="200" ht="15">
      <c r="B200" s="104" t="s">
        <v>51</v>
      </c>
    </row>
    <row r="201" spans="1:15" ht="15.75">
      <c r="A201" s="32"/>
      <c r="B201" s="33"/>
      <c r="C201" s="34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6"/>
    </row>
    <row r="202" spans="1:15" ht="15.75">
      <c r="A202" s="38"/>
      <c r="B202" s="1"/>
      <c r="C202" s="39" t="s">
        <v>12</v>
      </c>
      <c r="D202" s="40"/>
      <c r="E202" s="40"/>
      <c r="F202" s="1"/>
      <c r="G202" s="41" t="s">
        <v>13</v>
      </c>
      <c r="H202" s="42"/>
      <c r="I202" s="171" t="s">
        <v>14</v>
      </c>
      <c r="J202" s="164"/>
      <c r="K202" s="164"/>
      <c r="L202" s="164"/>
      <c r="M202" s="164"/>
      <c r="N202" s="165"/>
      <c r="O202" s="43"/>
    </row>
    <row r="203" spans="1:15" ht="20.25">
      <c r="A203" s="38"/>
      <c r="B203" s="44"/>
      <c r="C203" s="45" t="s">
        <v>16</v>
      </c>
      <c r="D203" s="40"/>
      <c r="E203" s="40"/>
      <c r="F203" s="1"/>
      <c r="G203" s="41" t="s">
        <v>17</v>
      </c>
      <c r="H203" s="42"/>
      <c r="I203" s="171"/>
      <c r="J203" s="164"/>
      <c r="K203" s="164"/>
      <c r="L203" s="164"/>
      <c r="M203" s="164"/>
      <c r="N203" s="165"/>
      <c r="O203" s="43"/>
    </row>
    <row r="204" spans="1:15" ht="15">
      <c r="A204" s="38"/>
      <c r="B204" s="40"/>
      <c r="C204" s="47" t="s">
        <v>18</v>
      </c>
      <c r="D204" s="40"/>
      <c r="E204" s="40"/>
      <c r="F204" s="40"/>
      <c r="G204" s="41" t="s">
        <v>19</v>
      </c>
      <c r="H204" s="48"/>
      <c r="I204" s="171" t="s">
        <v>249</v>
      </c>
      <c r="J204" s="171"/>
      <c r="K204" s="171"/>
      <c r="L204" s="171"/>
      <c r="M204" s="171"/>
      <c r="N204" s="172"/>
      <c r="O204" s="43"/>
    </row>
    <row r="205" spans="1:15" ht="15.75">
      <c r="A205" s="38"/>
      <c r="B205" s="40"/>
      <c r="C205" s="40"/>
      <c r="D205" s="40"/>
      <c r="E205" s="40"/>
      <c r="F205" s="40"/>
      <c r="G205" s="41" t="s">
        <v>20</v>
      </c>
      <c r="H205" s="42"/>
      <c r="I205" s="173"/>
      <c r="J205" s="174"/>
      <c r="K205" s="174"/>
      <c r="L205" s="49" t="s">
        <v>21</v>
      </c>
      <c r="M205" s="175"/>
      <c r="N205" s="172"/>
      <c r="O205" s="43"/>
    </row>
    <row r="206" spans="1:15" ht="15">
      <c r="A206" s="38"/>
      <c r="B206" s="1"/>
      <c r="C206" s="50" t="s">
        <v>22</v>
      </c>
      <c r="D206" s="40"/>
      <c r="E206" s="40"/>
      <c r="F206" s="40"/>
      <c r="G206" s="50" t="s">
        <v>22</v>
      </c>
      <c r="H206" s="40"/>
      <c r="I206" s="40"/>
      <c r="J206" s="40"/>
      <c r="K206" s="40"/>
      <c r="L206" s="40"/>
      <c r="M206" s="40"/>
      <c r="N206" s="40"/>
      <c r="O206" s="51"/>
    </row>
    <row r="207" spans="1:15" ht="15.75">
      <c r="A207" s="43"/>
      <c r="B207" s="52" t="s">
        <v>23</v>
      </c>
      <c r="C207" s="176" t="s">
        <v>7</v>
      </c>
      <c r="D207" s="177"/>
      <c r="E207" s="53"/>
      <c r="F207" s="54" t="s">
        <v>24</v>
      </c>
      <c r="G207" s="176" t="s">
        <v>8</v>
      </c>
      <c r="H207" s="178"/>
      <c r="I207" s="178"/>
      <c r="J207" s="178"/>
      <c r="K207" s="178"/>
      <c r="L207" s="178"/>
      <c r="M207" s="178"/>
      <c r="N207" s="179"/>
      <c r="O207" s="43"/>
    </row>
    <row r="208" spans="1:15" ht="15">
      <c r="A208" s="43"/>
      <c r="B208" s="55" t="s">
        <v>25</v>
      </c>
      <c r="C208" s="162" t="s">
        <v>186</v>
      </c>
      <c r="D208" s="163"/>
      <c r="E208" s="56"/>
      <c r="F208" s="57" t="s">
        <v>26</v>
      </c>
      <c r="G208" s="162" t="s">
        <v>211</v>
      </c>
      <c r="H208" s="164"/>
      <c r="I208" s="164"/>
      <c r="J208" s="164"/>
      <c r="K208" s="164"/>
      <c r="L208" s="164"/>
      <c r="M208" s="164"/>
      <c r="N208" s="165"/>
      <c r="O208" s="43"/>
    </row>
    <row r="209" spans="1:15" ht="15">
      <c r="A209" s="43"/>
      <c r="B209" s="58" t="s">
        <v>27</v>
      </c>
      <c r="C209" s="162" t="s">
        <v>212</v>
      </c>
      <c r="D209" s="163"/>
      <c r="E209" s="56"/>
      <c r="F209" s="59" t="s">
        <v>28</v>
      </c>
      <c r="G209" s="162" t="s">
        <v>210</v>
      </c>
      <c r="H209" s="164"/>
      <c r="I209" s="164"/>
      <c r="J209" s="164"/>
      <c r="K209" s="164"/>
      <c r="L209" s="164"/>
      <c r="M209" s="164"/>
      <c r="N209" s="165"/>
      <c r="O209" s="43"/>
    </row>
    <row r="210" spans="1:15" ht="15">
      <c r="A210" s="38"/>
      <c r="B210" s="60" t="s">
        <v>29</v>
      </c>
      <c r="C210" s="61"/>
      <c r="D210" s="62"/>
      <c r="E210" s="63"/>
      <c r="F210" s="60" t="s">
        <v>29</v>
      </c>
      <c r="G210" s="64"/>
      <c r="H210" s="64"/>
      <c r="I210" s="64"/>
      <c r="J210" s="64"/>
      <c r="K210" s="64"/>
      <c r="L210" s="64"/>
      <c r="M210" s="64"/>
      <c r="N210" s="64"/>
      <c r="O210" s="51"/>
    </row>
    <row r="211" spans="1:15" ht="15">
      <c r="A211" s="43"/>
      <c r="B211" s="55"/>
      <c r="C211" s="162" t="s">
        <v>186</v>
      </c>
      <c r="D211" s="163"/>
      <c r="E211" s="56"/>
      <c r="F211" s="57"/>
      <c r="G211" s="162" t="s">
        <v>211</v>
      </c>
      <c r="H211" s="164"/>
      <c r="I211" s="164"/>
      <c r="J211" s="164"/>
      <c r="K211" s="164"/>
      <c r="L211" s="164"/>
      <c r="M211" s="164"/>
      <c r="N211" s="165"/>
      <c r="O211" s="43"/>
    </row>
    <row r="212" spans="1:15" ht="15">
      <c r="A212" s="43"/>
      <c r="B212" s="65"/>
      <c r="C212" s="162" t="s">
        <v>212</v>
      </c>
      <c r="D212" s="163"/>
      <c r="E212" s="56"/>
      <c r="F212" s="66"/>
      <c r="G212" s="162" t="s">
        <v>210</v>
      </c>
      <c r="H212" s="164"/>
      <c r="I212" s="164"/>
      <c r="J212" s="164"/>
      <c r="K212" s="164"/>
      <c r="L212" s="164"/>
      <c r="M212" s="164"/>
      <c r="N212" s="165"/>
      <c r="O212" s="43"/>
    </row>
    <row r="213" spans="1:15" ht="15.75">
      <c r="A213" s="38"/>
      <c r="B213" s="40"/>
      <c r="C213" s="40"/>
      <c r="D213" s="40"/>
      <c r="E213" s="40"/>
      <c r="F213" s="67" t="s">
        <v>30</v>
      </c>
      <c r="G213" s="50"/>
      <c r="H213" s="50"/>
      <c r="I213" s="50"/>
      <c r="J213" s="40"/>
      <c r="K213" s="40"/>
      <c r="L213" s="40"/>
      <c r="M213" s="68"/>
      <c r="N213" s="1"/>
      <c r="O213" s="51"/>
    </row>
    <row r="214" spans="1:15" ht="15">
      <c r="A214" s="38"/>
      <c r="B214" s="69" t="s">
        <v>31</v>
      </c>
      <c r="C214" s="40"/>
      <c r="D214" s="40"/>
      <c r="E214" s="40"/>
      <c r="F214" s="70" t="s">
        <v>32</v>
      </c>
      <c r="G214" s="70" t="s">
        <v>33</v>
      </c>
      <c r="H214" s="70" t="s">
        <v>34</v>
      </c>
      <c r="I214" s="70" t="s">
        <v>35</v>
      </c>
      <c r="J214" s="70" t="s">
        <v>36</v>
      </c>
      <c r="K214" s="166" t="s">
        <v>37</v>
      </c>
      <c r="L214" s="167"/>
      <c r="M214" s="71" t="s">
        <v>38</v>
      </c>
      <c r="N214" s="72" t="s">
        <v>39</v>
      </c>
      <c r="O214" s="43"/>
    </row>
    <row r="215" spans="1:15" ht="15">
      <c r="A215" s="43"/>
      <c r="B215" s="73" t="s">
        <v>40</v>
      </c>
      <c r="C215" s="74" t="str">
        <f>IF(C208&gt;"",C208&amp;" - "&amp;G208,"")</f>
        <v>Lappalainen, Matti - Saukko, Lauri</v>
      </c>
      <c r="D215" s="75"/>
      <c r="E215" s="76"/>
      <c r="F215" s="78">
        <v>2</v>
      </c>
      <c r="G215" s="78">
        <v>8</v>
      </c>
      <c r="H215" s="78">
        <v>3</v>
      </c>
      <c r="I215" s="78"/>
      <c r="J215" s="78"/>
      <c r="K215" s="79">
        <f>IF(ISBLANK(F215),"",COUNTIF(F215:J215,"&gt;=0"))</f>
        <v>3</v>
      </c>
      <c r="L215" s="80">
        <f>IF(ISBLANK(F215),"",(IF(LEFT(F215,1)="-",1,0)+IF(LEFT(G215,1)="-",1,0)+IF(LEFT(H215,1)="-",1,0)+IF(LEFT(I215,1)="-",1,0)+IF(LEFT(J215,1)="-",1,0)))</f>
        <v>0</v>
      </c>
      <c r="M215" s="81">
        <f aca="true" t="shared" si="8" ref="M215:N219">IF(K215=3,1,"")</f>
        <v>1</v>
      </c>
      <c r="N215" s="82">
        <f t="shared" si="8"/>
      </c>
      <c r="O215" s="43"/>
    </row>
    <row r="216" spans="1:15" ht="15">
      <c r="A216" s="43"/>
      <c r="B216" s="73" t="s">
        <v>41</v>
      </c>
      <c r="C216" s="75" t="str">
        <f>IF(C209&gt;"",C209&amp;" - "&amp;G209,"")</f>
        <v>Zewi, Gabriel - Reiman, Seppo</v>
      </c>
      <c r="D216" s="74"/>
      <c r="E216" s="76"/>
      <c r="F216" s="83">
        <v>-9</v>
      </c>
      <c r="G216" s="78">
        <v>9</v>
      </c>
      <c r="H216" s="78">
        <v>-5</v>
      </c>
      <c r="I216" s="78">
        <v>-10</v>
      </c>
      <c r="J216" s="78"/>
      <c r="K216" s="79">
        <f>IF(ISBLANK(F216),"",COUNTIF(F216:J216,"&gt;=0"))</f>
        <v>1</v>
      </c>
      <c r="L216" s="80">
        <f>IF(ISBLANK(F216),"",(IF(LEFT(F216,1)="-",1,0)+IF(LEFT(G216,1)="-",1,0)+IF(LEFT(H216,1)="-",1,0)+IF(LEFT(I216,1)="-",1,0)+IF(LEFT(J216,1)="-",1,0)))</f>
        <v>3</v>
      </c>
      <c r="M216" s="81">
        <f t="shared" si="8"/>
      </c>
      <c r="N216" s="82">
        <f t="shared" si="8"/>
        <v>1</v>
      </c>
      <c r="O216" s="43"/>
    </row>
    <row r="217" spans="1:15" ht="15">
      <c r="A217" s="43"/>
      <c r="B217" s="84" t="s">
        <v>42</v>
      </c>
      <c r="C217" s="85" t="str">
        <f>IF(C211&gt;"",C211&amp;" / "&amp;C212,"")</f>
        <v>Lappalainen, Matti / Zewi, Gabriel</v>
      </c>
      <c r="D217" s="86" t="str">
        <f>IF(G211&gt;"",G211&amp;" / "&amp;G212,"")</f>
        <v>Saukko, Lauri / Reiman, Seppo</v>
      </c>
      <c r="E217" s="87"/>
      <c r="F217" s="88">
        <v>13</v>
      </c>
      <c r="G217" s="105">
        <v>-8</v>
      </c>
      <c r="H217" s="90">
        <v>7</v>
      </c>
      <c r="I217" s="90">
        <v>8</v>
      </c>
      <c r="J217" s="90"/>
      <c r="K217" s="79">
        <f>IF(ISBLANK(F217),"",COUNTIF(F217:J217,"&gt;=0"))</f>
        <v>3</v>
      </c>
      <c r="L217" s="80">
        <f>IF(ISBLANK(F217),"",(IF(LEFT(F217,1)="-",1,0)+IF(LEFT(G217,1)="-",1,0)+IF(LEFT(H217,1)="-",1,0)+IF(LEFT(I217,1)="-",1,0)+IF(LEFT(J217,1)="-",1,0)))</f>
        <v>1</v>
      </c>
      <c r="M217" s="81">
        <f t="shared" si="8"/>
        <v>1</v>
      </c>
      <c r="N217" s="82">
        <f t="shared" si="8"/>
      </c>
      <c r="O217" s="43"/>
    </row>
    <row r="218" spans="1:15" ht="15">
      <c r="A218" s="43"/>
      <c r="B218" s="73" t="s">
        <v>43</v>
      </c>
      <c r="C218" s="75" t="str">
        <f>IF(C208&gt;"",C208&amp;" - "&amp;G209,"")</f>
        <v>Lappalainen, Matti - Reiman, Seppo</v>
      </c>
      <c r="D218" s="74"/>
      <c r="E218" s="76"/>
      <c r="F218" s="91">
        <v>-10</v>
      </c>
      <c r="G218" s="78">
        <v>-8</v>
      </c>
      <c r="H218" s="78">
        <v>7</v>
      </c>
      <c r="I218" s="78">
        <v>-3</v>
      </c>
      <c r="J218" s="77"/>
      <c r="K218" s="79">
        <f>IF(ISBLANK(F218),"",COUNTIF(F218:J218,"&gt;=0"))</f>
        <v>1</v>
      </c>
      <c r="L218" s="80">
        <f>IF(ISBLANK(F218),"",(IF(LEFT(F218,1)="-",1,0)+IF(LEFT(G218,1)="-",1,0)+IF(LEFT(H218,1)="-",1,0)+IF(LEFT(I218,1)="-",1,0)+IF(LEFT(J218,1)="-",1,0)))</f>
        <v>3</v>
      </c>
      <c r="M218" s="81">
        <f t="shared" si="8"/>
      </c>
      <c r="N218" s="82">
        <f t="shared" si="8"/>
        <v>1</v>
      </c>
      <c r="O218" s="43"/>
    </row>
    <row r="219" spans="1:15" ht="15.75" thickBot="1">
      <c r="A219" s="43"/>
      <c r="B219" s="73" t="s">
        <v>44</v>
      </c>
      <c r="C219" s="75" t="str">
        <f>IF(C209&gt;"",C209&amp;" - "&amp;G208,"")</f>
        <v>Zewi, Gabriel - Saukko, Lauri</v>
      </c>
      <c r="D219" s="74"/>
      <c r="E219" s="76"/>
      <c r="F219" s="77">
        <v>-5</v>
      </c>
      <c r="G219" s="78">
        <v>-5</v>
      </c>
      <c r="H219" s="77">
        <v>-9</v>
      </c>
      <c r="I219" s="78"/>
      <c r="J219" s="78"/>
      <c r="K219" s="79">
        <f>IF(ISBLANK(F219),"",COUNTIF(F219:J219,"&gt;=0"))</f>
        <v>0</v>
      </c>
      <c r="L219" s="92">
        <f>IF(ISBLANK(F219),"",(IF(LEFT(F219,1)="-",1,0)+IF(LEFT(G219,1)="-",1,0)+IF(LEFT(H219,1)="-",1,0)+IF(LEFT(I219,1)="-",1,0)+IF(LEFT(J219,1)="-",1,0)))</f>
        <v>3</v>
      </c>
      <c r="M219" s="81">
        <f t="shared" si="8"/>
      </c>
      <c r="N219" s="82">
        <f t="shared" si="8"/>
        <v>1</v>
      </c>
      <c r="O219" s="43"/>
    </row>
    <row r="220" spans="1:15" ht="16.5" thickBot="1">
      <c r="A220" s="38"/>
      <c r="B220" s="40"/>
      <c r="C220" s="40"/>
      <c r="D220" s="40"/>
      <c r="E220" s="40"/>
      <c r="F220" s="40"/>
      <c r="G220" s="40"/>
      <c r="H220" s="40"/>
      <c r="I220" s="93" t="s">
        <v>45</v>
      </c>
      <c r="J220" s="94"/>
      <c r="K220" s="95">
        <f>IF(ISBLANK(D215),"",SUM(K215:K219))</f>
      </c>
      <c r="L220" s="96">
        <f>IF(ISBLANK(E215),"",SUM(L215:L219))</f>
      </c>
      <c r="M220" s="97">
        <f>IF(ISBLANK(F215),"",SUM(M215:M219))</f>
        <v>2</v>
      </c>
      <c r="N220" s="98">
        <f>IF(ISBLANK(F215),"",SUM(N215:N219))</f>
        <v>3</v>
      </c>
      <c r="O220" s="43"/>
    </row>
    <row r="221" spans="1:15" ht="15">
      <c r="A221" s="38"/>
      <c r="B221" s="39" t="s">
        <v>46</v>
      </c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51"/>
    </row>
    <row r="222" spans="1:15" ht="15">
      <c r="A222" s="38"/>
      <c r="B222" s="99" t="s">
        <v>47</v>
      </c>
      <c r="C222" s="99"/>
      <c r="D222" s="99" t="s">
        <v>49</v>
      </c>
      <c r="E222" s="100"/>
      <c r="F222" s="99"/>
      <c r="G222" s="99" t="s">
        <v>48</v>
      </c>
      <c r="H222" s="100"/>
      <c r="I222" s="99"/>
      <c r="J222" s="3" t="s">
        <v>50</v>
      </c>
      <c r="K222" s="1"/>
      <c r="L222" s="40"/>
      <c r="M222" s="40"/>
      <c r="N222" s="40"/>
      <c r="O222" s="51"/>
    </row>
    <row r="223" spans="1:15" ht="18.75" thickBot="1">
      <c r="A223" s="38"/>
      <c r="B223" s="40"/>
      <c r="C223" s="40"/>
      <c r="D223" s="40"/>
      <c r="E223" s="40"/>
      <c r="F223" s="40"/>
      <c r="G223" s="40"/>
      <c r="H223" s="40"/>
      <c r="I223" s="40"/>
      <c r="J223" s="168" t="str">
        <f>IF(M220=3,C207,IF(N220=3,G207,""))</f>
        <v>PT-2000</v>
      </c>
      <c r="K223" s="169"/>
      <c r="L223" s="169"/>
      <c r="M223" s="169"/>
      <c r="N223" s="170"/>
      <c r="O223" s="43"/>
    </row>
    <row r="224" spans="1:15" ht="18">
      <c r="A224" s="101"/>
      <c r="B224" s="102"/>
      <c r="C224" s="102"/>
      <c r="D224" s="102"/>
      <c r="E224" s="102"/>
      <c r="F224" s="102"/>
      <c r="G224" s="102"/>
      <c r="H224" s="102"/>
      <c r="I224" s="102"/>
      <c r="J224" s="103"/>
      <c r="K224" s="103"/>
      <c r="L224" s="103"/>
      <c r="M224" s="103"/>
      <c r="N224" s="103"/>
      <c r="O224" s="8"/>
    </row>
    <row r="225" ht="15">
      <c r="B225" s="104" t="s">
        <v>51</v>
      </c>
    </row>
    <row r="226" spans="1:15" ht="15.75">
      <c r="A226" s="32"/>
      <c r="B226" s="33"/>
      <c r="C226" s="34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6"/>
    </row>
    <row r="227" spans="1:15" ht="15.75">
      <c r="A227" s="38"/>
      <c r="B227" s="1"/>
      <c r="C227" s="39" t="s">
        <v>12</v>
      </c>
      <c r="D227" s="40"/>
      <c r="E227" s="40"/>
      <c r="F227" s="1"/>
      <c r="G227" s="41" t="s">
        <v>13</v>
      </c>
      <c r="H227" s="42"/>
      <c r="I227" s="171" t="s">
        <v>14</v>
      </c>
      <c r="J227" s="164"/>
      <c r="K227" s="164"/>
      <c r="L227" s="164"/>
      <c r="M227" s="164"/>
      <c r="N227" s="165"/>
      <c r="O227" s="43"/>
    </row>
    <row r="228" spans="1:15" ht="20.25">
      <c r="A228" s="38"/>
      <c r="B228" s="44"/>
      <c r="C228" s="45" t="s">
        <v>16</v>
      </c>
      <c r="D228" s="40"/>
      <c r="E228" s="40"/>
      <c r="F228" s="1"/>
      <c r="G228" s="41" t="s">
        <v>17</v>
      </c>
      <c r="H228" s="42"/>
      <c r="I228" s="171"/>
      <c r="J228" s="164"/>
      <c r="K228" s="164"/>
      <c r="L228" s="164"/>
      <c r="M228" s="164"/>
      <c r="N228" s="165"/>
      <c r="O228" s="43"/>
    </row>
    <row r="229" spans="1:15" ht="15">
      <c r="A229" s="38"/>
      <c r="B229" s="40"/>
      <c r="C229" s="47" t="s">
        <v>18</v>
      </c>
      <c r="D229" s="40"/>
      <c r="E229" s="40"/>
      <c r="F229" s="40"/>
      <c r="G229" s="41" t="s">
        <v>19</v>
      </c>
      <c r="H229" s="48"/>
      <c r="I229" s="171" t="s">
        <v>249</v>
      </c>
      <c r="J229" s="171"/>
      <c r="K229" s="171"/>
      <c r="L229" s="171"/>
      <c r="M229" s="171"/>
      <c r="N229" s="172"/>
      <c r="O229" s="43"/>
    </row>
    <row r="230" spans="1:15" ht="15.75">
      <c r="A230" s="38"/>
      <c r="B230" s="40"/>
      <c r="C230" s="40"/>
      <c r="D230" s="40"/>
      <c r="E230" s="40"/>
      <c r="F230" s="40"/>
      <c r="G230" s="41" t="s">
        <v>20</v>
      </c>
      <c r="H230" s="42"/>
      <c r="I230" s="173"/>
      <c r="J230" s="174"/>
      <c r="K230" s="174"/>
      <c r="L230" s="49" t="s">
        <v>21</v>
      </c>
      <c r="M230" s="175"/>
      <c r="N230" s="172"/>
      <c r="O230" s="43"/>
    </row>
    <row r="231" spans="1:15" ht="15">
      <c r="A231" s="38"/>
      <c r="B231" s="1"/>
      <c r="C231" s="50" t="s">
        <v>22</v>
      </c>
      <c r="D231" s="40"/>
      <c r="E231" s="40"/>
      <c r="F231" s="40"/>
      <c r="G231" s="50" t="s">
        <v>22</v>
      </c>
      <c r="H231" s="40"/>
      <c r="I231" s="40"/>
      <c r="J231" s="40"/>
      <c r="K231" s="40"/>
      <c r="L231" s="40"/>
      <c r="M231" s="40"/>
      <c r="N231" s="40"/>
      <c r="O231" s="51"/>
    </row>
    <row r="232" spans="1:15" ht="15.75">
      <c r="A232" s="43"/>
      <c r="B232" s="52" t="s">
        <v>23</v>
      </c>
      <c r="C232" s="176" t="s">
        <v>0</v>
      </c>
      <c r="D232" s="177"/>
      <c r="E232" s="53"/>
      <c r="F232" s="54" t="s">
        <v>24</v>
      </c>
      <c r="G232" s="176" t="s">
        <v>57</v>
      </c>
      <c r="H232" s="178"/>
      <c r="I232" s="178"/>
      <c r="J232" s="178"/>
      <c r="K232" s="178"/>
      <c r="L232" s="178"/>
      <c r="M232" s="178"/>
      <c r="N232" s="179"/>
      <c r="O232" s="43"/>
    </row>
    <row r="233" spans="1:15" ht="15">
      <c r="A233" s="43"/>
      <c r="B233" s="55" t="s">
        <v>25</v>
      </c>
      <c r="C233" s="162" t="s">
        <v>216</v>
      </c>
      <c r="D233" s="163"/>
      <c r="E233" s="56"/>
      <c r="F233" s="57" t="s">
        <v>26</v>
      </c>
      <c r="G233" s="162" t="s">
        <v>214</v>
      </c>
      <c r="H233" s="164"/>
      <c r="I233" s="164"/>
      <c r="J233" s="164"/>
      <c r="K233" s="164"/>
      <c r="L233" s="164"/>
      <c r="M233" s="164"/>
      <c r="N233" s="165"/>
      <c r="O233" s="43"/>
    </row>
    <row r="234" spans="1:15" ht="15">
      <c r="A234" s="43"/>
      <c r="B234" s="58" t="s">
        <v>27</v>
      </c>
      <c r="C234" s="162" t="s">
        <v>215</v>
      </c>
      <c r="D234" s="163"/>
      <c r="E234" s="56"/>
      <c r="F234" s="59" t="s">
        <v>28</v>
      </c>
      <c r="G234" s="162" t="s">
        <v>213</v>
      </c>
      <c r="H234" s="164"/>
      <c r="I234" s="164"/>
      <c r="J234" s="164"/>
      <c r="K234" s="164"/>
      <c r="L234" s="164"/>
      <c r="M234" s="164"/>
      <c r="N234" s="165"/>
      <c r="O234" s="43"/>
    </row>
    <row r="235" spans="1:15" ht="15">
      <c r="A235" s="38"/>
      <c r="B235" s="60" t="s">
        <v>29</v>
      </c>
      <c r="C235" s="61"/>
      <c r="D235" s="62"/>
      <c r="E235" s="63"/>
      <c r="F235" s="60" t="s">
        <v>29</v>
      </c>
      <c r="G235" s="64"/>
      <c r="H235" s="64"/>
      <c r="I235" s="64"/>
      <c r="J235" s="64"/>
      <c r="K235" s="64"/>
      <c r="L235" s="64"/>
      <c r="M235" s="64"/>
      <c r="N235" s="64"/>
      <c r="O235" s="51"/>
    </row>
    <row r="236" spans="1:15" ht="15">
      <c r="A236" s="43"/>
      <c r="B236" s="55"/>
      <c r="C236" s="162" t="s">
        <v>216</v>
      </c>
      <c r="D236" s="163"/>
      <c r="E236" s="56"/>
      <c r="F236" s="57"/>
      <c r="G236" s="162" t="s">
        <v>214</v>
      </c>
      <c r="H236" s="164"/>
      <c r="I236" s="164"/>
      <c r="J236" s="164"/>
      <c r="K236" s="164"/>
      <c r="L236" s="164"/>
      <c r="M236" s="164"/>
      <c r="N236" s="165"/>
      <c r="O236" s="43"/>
    </row>
    <row r="237" spans="1:15" ht="15">
      <c r="A237" s="43"/>
      <c r="B237" s="65"/>
      <c r="C237" s="162" t="s">
        <v>215</v>
      </c>
      <c r="D237" s="163"/>
      <c r="E237" s="56"/>
      <c r="F237" s="66"/>
      <c r="G237" s="162" t="s">
        <v>213</v>
      </c>
      <c r="H237" s="164"/>
      <c r="I237" s="164"/>
      <c r="J237" s="164"/>
      <c r="K237" s="164"/>
      <c r="L237" s="164"/>
      <c r="M237" s="164"/>
      <c r="N237" s="165"/>
      <c r="O237" s="43"/>
    </row>
    <row r="238" spans="1:15" ht="15.75">
      <c r="A238" s="38"/>
      <c r="B238" s="40"/>
      <c r="C238" s="40"/>
      <c r="D238" s="40"/>
      <c r="E238" s="40"/>
      <c r="F238" s="67" t="s">
        <v>30</v>
      </c>
      <c r="G238" s="50"/>
      <c r="H238" s="50"/>
      <c r="I238" s="50"/>
      <c r="J238" s="40"/>
      <c r="K238" s="40"/>
      <c r="L238" s="40"/>
      <c r="M238" s="68"/>
      <c r="N238" s="1"/>
      <c r="O238" s="51"/>
    </row>
    <row r="239" spans="1:15" ht="15">
      <c r="A239" s="38"/>
      <c r="B239" s="69" t="s">
        <v>31</v>
      </c>
      <c r="C239" s="40"/>
      <c r="D239" s="40"/>
      <c r="E239" s="40"/>
      <c r="F239" s="70" t="s">
        <v>32</v>
      </c>
      <c r="G239" s="70" t="s">
        <v>33</v>
      </c>
      <c r="H239" s="70" t="s">
        <v>34</v>
      </c>
      <c r="I239" s="70" t="s">
        <v>35</v>
      </c>
      <c r="J239" s="70" t="s">
        <v>36</v>
      </c>
      <c r="K239" s="166" t="s">
        <v>37</v>
      </c>
      <c r="L239" s="167"/>
      <c r="M239" s="71" t="s">
        <v>38</v>
      </c>
      <c r="N239" s="72" t="s">
        <v>39</v>
      </c>
      <c r="O239" s="43"/>
    </row>
    <row r="240" spans="1:15" ht="15">
      <c r="A240" s="43"/>
      <c r="B240" s="73" t="s">
        <v>40</v>
      </c>
      <c r="C240" s="74" t="str">
        <f>IF(C233&gt;"",C233&amp;" - "&amp;G233,"")</f>
        <v>Merimaa, Kai - Söderström, Ingvar</v>
      </c>
      <c r="D240" s="75"/>
      <c r="E240" s="76"/>
      <c r="F240" s="78">
        <v>8</v>
      </c>
      <c r="G240" s="78">
        <v>4</v>
      </c>
      <c r="H240" s="78">
        <v>9</v>
      </c>
      <c r="I240" s="78"/>
      <c r="J240" s="78"/>
      <c r="K240" s="79">
        <f>IF(ISBLANK(F240),"",COUNTIF(F240:J240,"&gt;=0"))</f>
        <v>3</v>
      </c>
      <c r="L240" s="80">
        <f>IF(ISBLANK(F240),"",(IF(LEFT(F240,1)="-",1,0)+IF(LEFT(G240,1)="-",1,0)+IF(LEFT(H240,1)="-",1,0)+IF(LEFT(I240,1)="-",1,0)+IF(LEFT(J240,1)="-",1,0)))</f>
        <v>0</v>
      </c>
      <c r="M240" s="81">
        <f aca="true" t="shared" si="9" ref="M240:N244">IF(K240=3,1,"")</f>
        <v>1</v>
      </c>
      <c r="N240" s="82">
        <f t="shared" si="9"/>
      </c>
      <c r="O240" s="43"/>
    </row>
    <row r="241" spans="1:15" ht="15">
      <c r="A241" s="43"/>
      <c r="B241" s="73" t="s">
        <v>41</v>
      </c>
      <c r="C241" s="75" t="str">
        <f>IF(C234&gt;"",C234&amp;" - "&amp;G234,"")</f>
        <v>Huttunen, Leif - Holm, Veikko</v>
      </c>
      <c r="D241" s="74"/>
      <c r="E241" s="76"/>
      <c r="F241" s="83">
        <v>-5</v>
      </c>
      <c r="G241" s="78">
        <v>10</v>
      </c>
      <c r="H241" s="78">
        <v>-4</v>
      </c>
      <c r="I241" s="78">
        <v>-10</v>
      </c>
      <c r="J241" s="78"/>
      <c r="K241" s="79">
        <f>IF(ISBLANK(F241),"",COUNTIF(F241:J241,"&gt;=0"))</f>
        <v>1</v>
      </c>
      <c r="L241" s="80">
        <f>IF(ISBLANK(F241),"",(IF(LEFT(F241,1)="-",1,0)+IF(LEFT(G241,1)="-",1,0)+IF(LEFT(H241,1)="-",1,0)+IF(LEFT(I241,1)="-",1,0)+IF(LEFT(J241,1)="-",1,0)))</f>
        <v>3</v>
      </c>
      <c r="M241" s="81">
        <f t="shared" si="9"/>
      </c>
      <c r="N241" s="82">
        <f t="shared" si="9"/>
        <v>1</v>
      </c>
      <c r="O241" s="43"/>
    </row>
    <row r="242" spans="1:15" ht="15">
      <c r="A242" s="43"/>
      <c r="B242" s="84" t="s">
        <v>42</v>
      </c>
      <c r="C242" s="85" t="str">
        <f>IF(C236&gt;"",C236&amp;" / "&amp;C237,"")</f>
        <v>Merimaa, Kai / Huttunen, Leif</v>
      </c>
      <c r="D242" s="86" t="str">
        <f>IF(G236&gt;"",G236&amp;" / "&amp;G237,"")</f>
        <v>Söderström, Ingvar / Holm, Veikko</v>
      </c>
      <c r="E242" s="87"/>
      <c r="F242" s="88">
        <v>-9</v>
      </c>
      <c r="G242" s="105">
        <v>3</v>
      </c>
      <c r="H242" s="90">
        <v>6</v>
      </c>
      <c r="I242" s="90">
        <v>5</v>
      </c>
      <c r="J242" s="90"/>
      <c r="K242" s="79">
        <f>IF(ISBLANK(F242),"",COUNTIF(F242:J242,"&gt;=0"))</f>
        <v>3</v>
      </c>
      <c r="L242" s="80">
        <f>IF(ISBLANK(F242),"",(IF(LEFT(F242,1)="-",1,0)+IF(LEFT(G242,1)="-",1,0)+IF(LEFT(H242,1)="-",1,0)+IF(LEFT(I242,1)="-",1,0)+IF(LEFT(J242,1)="-",1,0)))</f>
        <v>1</v>
      </c>
      <c r="M242" s="81">
        <f t="shared" si="9"/>
        <v>1</v>
      </c>
      <c r="N242" s="82">
        <f t="shared" si="9"/>
      </c>
      <c r="O242" s="43"/>
    </row>
    <row r="243" spans="1:15" ht="15">
      <c r="A243" s="43"/>
      <c r="B243" s="73" t="s">
        <v>43</v>
      </c>
      <c r="C243" s="75" t="str">
        <f>IF(C233&gt;"",C233&amp;" - "&amp;G234,"")</f>
        <v>Merimaa, Kai - Holm, Veikko</v>
      </c>
      <c r="D243" s="74"/>
      <c r="E243" s="76"/>
      <c r="F243" s="91">
        <v>9</v>
      </c>
      <c r="G243" s="78">
        <v>-6</v>
      </c>
      <c r="H243" s="78">
        <v>8</v>
      </c>
      <c r="I243" s="78">
        <v>4</v>
      </c>
      <c r="J243" s="77"/>
      <c r="K243" s="79">
        <f>IF(ISBLANK(F243),"",COUNTIF(F243:J243,"&gt;=0"))</f>
        <v>3</v>
      </c>
      <c r="L243" s="80">
        <f>IF(ISBLANK(F243),"",(IF(LEFT(F243,1)="-",1,0)+IF(LEFT(G243,1)="-",1,0)+IF(LEFT(H243,1)="-",1,0)+IF(LEFT(I243,1)="-",1,0)+IF(LEFT(J243,1)="-",1,0)))</f>
        <v>1</v>
      </c>
      <c r="M243" s="81">
        <f t="shared" si="9"/>
        <v>1</v>
      </c>
      <c r="N243" s="82">
        <f t="shared" si="9"/>
      </c>
      <c r="O243" s="43"/>
    </row>
    <row r="244" spans="1:15" ht="15.75" thickBot="1">
      <c r="A244" s="43"/>
      <c r="B244" s="73" t="s">
        <v>44</v>
      </c>
      <c r="C244" s="75" t="str">
        <f>IF(C234&gt;"",C234&amp;" - "&amp;G233,"")</f>
        <v>Huttunen, Leif - Söderström, Ingvar</v>
      </c>
      <c r="D244" s="74"/>
      <c r="E244" s="76"/>
      <c r="F244" s="77"/>
      <c r="G244" s="78"/>
      <c r="H244" s="77"/>
      <c r="I244" s="78"/>
      <c r="J244" s="78"/>
      <c r="K244" s="79">
        <f>IF(ISBLANK(F244),"",COUNTIF(F244:J244,"&gt;=0"))</f>
      </c>
      <c r="L244" s="92">
        <f>IF(ISBLANK(F244),"",(IF(LEFT(F244,1)="-",1,0)+IF(LEFT(G244,1)="-",1,0)+IF(LEFT(H244,1)="-",1,0)+IF(LEFT(I244,1)="-",1,0)+IF(LEFT(J244,1)="-",1,0)))</f>
      </c>
      <c r="M244" s="81">
        <f t="shared" si="9"/>
      </c>
      <c r="N244" s="82">
        <f t="shared" si="9"/>
      </c>
      <c r="O244" s="43"/>
    </row>
    <row r="245" spans="1:15" ht="16.5" thickBot="1">
      <c r="A245" s="38"/>
      <c r="B245" s="40"/>
      <c r="C245" s="40"/>
      <c r="D245" s="40"/>
      <c r="E245" s="40"/>
      <c r="F245" s="40"/>
      <c r="G245" s="40"/>
      <c r="H245" s="40"/>
      <c r="I245" s="93" t="s">
        <v>45</v>
      </c>
      <c r="J245" s="94"/>
      <c r="K245" s="95">
        <f>IF(ISBLANK(D240),"",SUM(K240:K244))</f>
      </c>
      <c r="L245" s="96">
        <f>IF(ISBLANK(E240),"",SUM(L240:L244))</f>
      </c>
      <c r="M245" s="97">
        <f>IF(ISBLANK(F240),"",SUM(M240:M244))</f>
        <v>3</v>
      </c>
      <c r="N245" s="98">
        <f>IF(ISBLANK(F240),"",SUM(N240:N244))</f>
        <v>1</v>
      </c>
      <c r="O245" s="43"/>
    </row>
    <row r="246" spans="1:15" ht="15">
      <c r="A246" s="38"/>
      <c r="B246" s="39" t="s">
        <v>46</v>
      </c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51"/>
    </row>
    <row r="247" spans="1:15" ht="15">
      <c r="A247" s="38"/>
      <c r="B247" s="99" t="s">
        <v>47</v>
      </c>
      <c r="C247" s="99"/>
      <c r="D247" s="99" t="s">
        <v>49</v>
      </c>
      <c r="E247" s="100"/>
      <c r="F247" s="99"/>
      <c r="G247" s="99" t="s">
        <v>48</v>
      </c>
      <c r="H247" s="100"/>
      <c r="I247" s="99"/>
      <c r="J247" s="3" t="s">
        <v>50</v>
      </c>
      <c r="K247" s="1"/>
      <c r="L247" s="40"/>
      <c r="M247" s="40"/>
      <c r="N247" s="40"/>
      <c r="O247" s="51"/>
    </row>
    <row r="248" spans="1:15" ht="18.75" thickBot="1">
      <c r="A248" s="38"/>
      <c r="B248" s="40"/>
      <c r="C248" s="40"/>
      <c r="D248" s="40"/>
      <c r="E248" s="40"/>
      <c r="F248" s="40"/>
      <c r="G248" s="40"/>
      <c r="H248" s="40"/>
      <c r="I248" s="40"/>
      <c r="J248" s="168" t="str">
        <f>IF(M245=3,C232,IF(N245=3,G232,""))</f>
        <v>Wega</v>
      </c>
      <c r="K248" s="169"/>
      <c r="L248" s="169"/>
      <c r="M248" s="169"/>
      <c r="N248" s="170"/>
      <c r="O248" s="43"/>
    </row>
    <row r="249" spans="1:15" ht="18">
      <c r="A249" s="101"/>
      <c r="B249" s="102"/>
      <c r="C249" s="102"/>
      <c r="D249" s="102"/>
      <c r="E249" s="102"/>
      <c r="F249" s="102"/>
      <c r="G249" s="102"/>
      <c r="H249" s="102"/>
      <c r="I249" s="102"/>
      <c r="J249" s="103"/>
      <c r="K249" s="103"/>
      <c r="L249" s="103"/>
      <c r="M249" s="103"/>
      <c r="N249" s="103"/>
      <c r="O249" s="8"/>
    </row>
    <row r="250" ht="15">
      <c r="B250" s="104" t="s">
        <v>51</v>
      </c>
    </row>
    <row r="251" spans="1:15" ht="15.75">
      <c r="A251" s="32"/>
      <c r="B251" s="33"/>
      <c r="C251" s="34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6"/>
    </row>
    <row r="252" spans="1:15" ht="15.75">
      <c r="A252" s="38"/>
      <c r="B252" s="1"/>
      <c r="C252" s="39" t="s">
        <v>12</v>
      </c>
      <c r="D252" s="40"/>
      <c r="E252" s="40"/>
      <c r="F252" s="1"/>
      <c r="G252" s="41" t="s">
        <v>13</v>
      </c>
      <c r="H252" s="42"/>
      <c r="I252" s="171" t="s">
        <v>14</v>
      </c>
      <c r="J252" s="164"/>
      <c r="K252" s="164"/>
      <c r="L252" s="164"/>
      <c r="M252" s="164"/>
      <c r="N252" s="165"/>
      <c r="O252" s="43"/>
    </row>
    <row r="253" spans="1:15" ht="20.25">
      <c r="A253" s="38"/>
      <c r="B253" s="44"/>
      <c r="C253" s="45" t="s">
        <v>16</v>
      </c>
      <c r="D253" s="40"/>
      <c r="E253" s="40"/>
      <c r="F253" s="1"/>
      <c r="G253" s="41" t="s">
        <v>17</v>
      </c>
      <c r="H253" s="42"/>
      <c r="I253" s="171"/>
      <c r="J253" s="164"/>
      <c r="K253" s="164"/>
      <c r="L253" s="164"/>
      <c r="M253" s="164"/>
      <c r="N253" s="165"/>
      <c r="O253" s="43"/>
    </row>
    <row r="254" spans="1:15" ht="15">
      <c r="A254" s="38"/>
      <c r="B254" s="40"/>
      <c r="C254" s="47" t="s">
        <v>18</v>
      </c>
      <c r="D254" s="40"/>
      <c r="E254" s="40"/>
      <c r="F254" s="40"/>
      <c r="G254" s="41" t="s">
        <v>19</v>
      </c>
      <c r="H254" s="48"/>
      <c r="I254" s="171" t="s">
        <v>249</v>
      </c>
      <c r="J254" s="171"/>
      <c r="K254" s="171"/>
      <c r="L254" s="171"/>
      <c r="M254" s="171"/>
      <c r="N254" s="172"/>
      <c r="O254" s="43"/>
    </row>
    <row r="255" spans="1:15" ht="15.75">
      <c r="A255" s="38"/>
      <c r="B255" s="40"/>
      <c r="C255" s="40"/>
      <c r="D255" s="40"/>
      <c r="E255" s="40"/>
      <c r="F255" s="40"/>
      <c r="G255" s="41" t="s">
        <v>20</v>
      </c>
      <c r="H255" s="42"/>
      <c r="I255" s="173"/>
      <c r="J255" s="174"/>
      <c r="K255" s="174"/>
      <c r="L255" s="49" t="s">
        <v>21</v>
      </c>
      <c r="M255" s="175"/>
      <c r="N255" s="172"/>
      <c r="O255" s="43"/>
    </row>
    <row r="256" spans="1:15" ht="15">
      <c r="A256" s="38"/>
      <c r="B256" s="1"/>
      <c r="C256" s="50" t="s">
        <v>22</v>
      </c>
      <c r="D256" s="40"/>
      <c r="E256" s="40"/>
      <c r="F256" s="40"/>
      <c r="G256" s="50" t="s">
        <v>22</v>
      </c>
      <c r="H256" s="40"/>
      <c r="I256" s="40"/>
      <c r="J256" s="40"/>
      <c r="K256" s="40"/>
      <c r="L256" s="40"/>
      <c r="M256" s="40"/>
      <c r="N256" s="40"/>
      <c r="O256" s="51"/>
    </row>
    <row r="257" spans="1:15" ht="15.75">
      <c r="A257" s="43"/>
      <c r="B257" s="52" t="s">
        <v>23</v>
      </c>
      <c r="C257" s="176" t="s">
        <v>8</v>
      </c>
      <c r="D257" s="177"/>
      <c r="E257" s="53"/>
      <c r="F257" s="54" t="s">
        <v>24</v>
      </c>
      <c r="G257" s="176" t="s">
        <v>0</v>
      </c>
      <c r="H257" s="178"/>
      <c r="I257" s="178"/>
      <c r="J257" s="178"/>
      <c r="K257" s="178"/>
      <c r="L257" s="178"/>
      <c r="M257" s="178"/>
      <c r="N257" s="179"/>
      <c r="O257" s="43"/>
    </row>
    <row r="258" spans="1:15" ht="15">
      <c r="A258" s="43"/>
      <c r="B258" s="55" t="s">
        <v>25</v>
      </c>
      <c r="C258" s="162" t="s">
        <v>211</v>
      </c>
      <c r="D258" s="163"/>
      <c r="E258" s="56"/>
      <c r="F258" s="57" t="s">
        <v>26</v>
      </c>
      <c r="G258" s="162" t="s">
        <v>215</v>
      </c>
      <c r="H258" s="164"/>
      <c r="I258" s="164"/>
      <c r="J258" s="164"/>
      <c r="K258" s="164"/>
      <c r="L258" s="164"/>
      <c r="M258" s="164"/>
      <c r="N258" s="165"/>
      <c r="O258" s="43"/>
    </row>
    <row r="259" spans="1:15" ht="15">
      <c r="A259" s="43"/>
      <c r="B259" s="58" t="s">
        <v>27</v>
      </c>
      <c r="C259" s="162" t="s">
        <v>210</v>
      </c>
      <c r="D259" s="163"/>
      <c r="E259" s="56"/>
      <c r="F259" s="59" t="s">
        <v>28</v>
      </c>
      <c r="G259" s="162" t="s">
        <v>216</v>
      </c>
      <c r="H259" s="164"/>
      <c r="I259" s="164"/>
      <c r="J259" s="164"/>
      <c r="K259" s="164"/>
      <c r="L259" s="164"/>
      <c r="M259" s="164"/>
      <c r="N259" s="165"/>
      <c r="O259" s="43"/>
    </row>
    <row r="260" spans="1:15" ht="15">
      <c r="A260" s="38"/>
      <c r="B260" s="60" t="s">
        <v>29</v>
      </c>
      <c r="C260" s="61"/>
      <c r="D260" s="62"/>
      <c r="E260" s="63"/>
      <c r="F260" s="60" t="s">
        <v>29</v>
      </c>
      <c r="G260" s="64"/>
      <c r="H260" s="64"/>
      <c r="I260" s="64"/>
      <c r="J260" s="64"/>
      <c r="K260" s="64"/>
      <c r="L260" s="64"/>
      <c r="M260" s="64"/>
      <c r="N260" s="64"/>
      <c r="O260" s="51"/>
    </row>
    <row r="261" spans="1:15" ht="15">
      <c r="A261" s="43"/>
      <c r="B261" s="55"/>
      <c r="C261" s="162" t="s">
        <v>211</v>
      </c>
      <c r="D261" s="163"/>
      <c r="E261" s="56"/>
      <c r="F261" s="57"/>
      <c r="G261" s="162" t="s">
        <v>215</v>
      </c>
      <c r="H261" s="164"/>
      <c r="I261" s="164"/>
      <c r="J261" s="164"/>
      <c r="K261" s="164"/>
      <c r="L261" s="164"/>
      <c r="M261" s="164"/>
      <c r="N261" s="165"/>
      <c r="O261" s="43"/>
    </row>
    <row r="262" spans="1:15" ht="15">
      <c r="A262" s="43"/>
      <c r="B262" s="65"/>
      <c r="C262" s="162" t="s">
        <v>210</v>
      </c>
      <c r="D262" s="163"/>
      <c r="E262" s="56"/>
      <c r="F262" s="66"/>
      <c r="G262" s="162" t="s">
        <v>216</v>
      </c>
      <c r="H262" s="164"/>
      <c r="I262" s="164"/>
      <c r="J262" s="164"/>
      <c r="K262" s="164"/>
      <c r="L262" s="164"/>
      <c r="M262" s="164"/>
      <c r="N262" s="165"/>
      <c r="O262" s="43"/>
    </row>
    <row r="263" spans="1:15" ht="15.75">
      <c r="A263" s="38"/>
      <c r="B263" s="40"/>
      <c r="C263" s="40"/>
      <c r="D263" s="40"/>
      <c r="E263" s="40"/>
      <c r="F263" s="67" t="s">
        <v>30</v>
      </c>
      <c r="G263" s="50"/>
      <c r="H263" s="50"/>
      <c r="I263" s="50"/>
      <c r="J263" s="40"/>
      <c r="K263" s="40"/>
      <c r="L263" s="40"/>
      <c r="M263" s="68"/>
      <c r="N263" s="1"/>
      <c r="O263" s="51"/>
    </row>
    <row r="264" spans="1:15" ht="15">
      <c r="A264" s="38"/>
      <c r="B264" s="69" t="s">
        <v>31</v>
      </c>
      <c r="C264" s="40"/>
      <c r="D264" s="40"/>
      <c r="E264" s="40"/>
      <c r="F264" s="70" t="s">
        <v>32</v>
      </c>
      <c r="G264" s="70" t="s">
        <v>33</v>
      </c>
      <c r="H264" s="70" t="s">
        <v>34</v>
      </c>
      <c r="I264" s="70" t="s">
        <v>35</v>
      </c>
      <c r="J264" s="70" t="s">
        <v>36</v>
      </c>
      <c r="K264" s="166" t="s">
        <v>37</v>
      </c>
      <c r="L264" s="167"/>
      <c r="M264" s="71" t="s">
        <v>38</v>
      </c>
      <c r="N264" s="72" t="s">
        <v>39</v>
      </c>
      <c r="O264" s="43"/>
    </row>
    <row r="265" spans="1:15" ht="15">
      <c r="A265" s="43"/>
      <c r="B265" s="73" t="s">
        <v>40</v>
      </c>
      <c r="C265" s="74" t="str">
        <f>IF(C258&gt;"",C258&amp;" - "&amp;G258,"")</f>
        <v>Saukko, Lauri - Huttunen, Leif</v>
      </c>
      <c r="D265" s="75"/>
      <c r="E265" s="76"/>
      <c r="F265" s="78">
        <v>-4</v>
      </c>
      <c r="G265" s="78">
        <v>-10</v>
      </c>
      <c r="H265" s="78">
        <v>-5</v>
      </c>
      <c r="I265" s="78"/>
      <c r="J265" s="78"/>
      <c r="K265" s="79">
        <f>IF(ISBLANK(F265),"",COUNTIF(F265:J265,"&gt;=0"))</f>
        <v>0</v>
      </c>
      <c r="L265" s="80">
        <f>IF(ISBLANK(F265),"",(IF(LEFT(F265,1)="-",1,0)+IF(LEFT(G265,1)="-",1,0)+IF(LEFT(H265,1)="-",1,0)+IF(LEFT(I265,1)="-",1,0)+IF(LEFT(J265,1)="-",1,0)))</f>
        <v>3</v>
      </c>
      <c r="M265" s="81">
        <f aca="true" t="shared" si="10" ref="M265:N269">IF(K265=3,1,"")</f>
      </c>
      <c r="N265" s="82">
        <f t="shared" si="10"/>
        <v>1</v>
      </c>
      <c r="O265" s="43"/>
    </row>
    <row r="266" spans="1:15" ht="15">
      <c r="A266" s="43"/>
      <c r="B266" s="73" t="s">
        <v>41</v>
      </c>
      <c r="C266" s="75" t="str">
        <f>IF(C259&gt;"",C259&amp;" - "&amp;G259,"")</f>
        <v>Reiman, Seppo - Merimaa, Kai</v>
      </c>
      <c r="D266" s="74"/>
      <c r="E266" s="76"/>
      <c r="F266" s="83">
        <v>-8</v>
      </c>
      <c r="G266" s="78">
        <v>-9</v>
      </c>
      <c r="H266" s="78">
        <v>-6</v>
      </c>
      <c r="I266" s="78"/>
      <c r="J266" s="78"/>
      <c r="K266" s="79">
        <f>IF(ISBLANK(F266),"",COUNTIF(F266:J266,"&gt;=0"))</f>
        <v>0</v>
      </c>
      <c r="L266" s="80">
        <f>IF(ISBLANK(F266),"",(IF(LEFT(F266,1)="-",1,0)+IF(LEFT(G266,1)="-",1,0)+IF(LEFT(H266,1)="-",1,0)+IF(LEFT(I266,1)="-",1,0)+IF(LEFT(J266,1)="-",1,0)))</f>
        <v>3</v>
      </c>
      <c r="M266" s="81">
        <f t="shared" si="10"/>
      </c>
      <c r="N266" s="82">
        <f t="shared" si="10"/>
        <v>1</v>
      </c>
      <c r="O266" s="43"/>
    </row>
    <row r="267" spans="1:15" ht="15">
      <c r="A267" s="43"/>
      <c r="B267" s="84" t="s">
        <v>42</v>
      </c>
      <c r="C267" s="85" t="str">
        <f>IF(C261&gt;"",C261&amp;" / "&amp;C262,"")</f>
        <v>Saukko, Lauri / Reiman, Seppo</v>
      </c>
      <c r="D267" s="86" t="str">
        <f>IF(G261&gt;"",G261&amp;" / "&amp;G262,"")</f>
        <v>Huttunen, Leif / Merimaa, Kai</v>
      </c>
      <c r="E267" s="87"/>
      <c r="F267" s="88">
        <v>8</v>
      </c>
      <c r="G267" s="105">
        <v>8</v>
      </c>
      <c r="H267" s="90">
        <v>6</v>
      </c>
      <c r="I267" s="90"/>
      <c r="J267" s="90"/>
      <c r="K267" s="79">
        <f>IF(ISBLANK(F267),"",COUNTIF(F267:J267,"&gt;=0"))</f>
        <v>3</v>
      </c>
      <c r="L267" s="80">
        <f>IF(ISBLANK(F267),"",(IF(LEFT(F267,1)="-",1,0)+IF(LEFT(G267,1)="-",1,0)+IF(LEFT(H267,1)="-",1,0)+IF(LEFT(I267,1)="-",1,0)+IF(LEFT(J267,1)="-",1,0)))</f>
        <v>0</v>
      </c>
      <c r="M267" s="81">
        <f t="shared" si="10"/>
        <v>1</v>
      </c>
      <c r="N267" s="82">
        <f t="shared" si="10"/>
      </c>
      <c r="O267" s="43"/>
    </row>
    <row r="268" spans="1:15" ht="15">
      <c r="A268" s="43"/>
      <c r="B268" s="73" t="s">
        <v>43</v>
      </c>
      <c r="C268" s="75" t="str">
        <f>IF(C258&gt;"",C258&amp;" - "&amp;G259,"")</f>
        <v>Saukko, Lauri - Merimaa, Kai</v>
      </c>
      <c r="D268" s="74"/>
      <c r="E268" s="76"/>
      <c r="F268" s="91">
        <v>-9</v>
      </c>
      <c r="G268" s="78">
        <v>-9</v>
      </c>
      <c r="H268" s="78">
        <v>-8</v>
      </c>
      <c r="I268" s="78"/>
      <c r="J268" s="77"/>
      <c r="K268" s="79">
        <f>IF(ISBLANK(F268),"",COUNTIF(F268:J268,"&gt;=0"))</f>
        <v>0</v>
      </c>
      <c r="L268" s="80">
        <f>IF(ISBLANK(F268),"",(IF(LEFT(F268,1)="-",1,0)+IF(LEFT(G268,1)="-",1,0)+IF(LEFT(H268,1)="-",1,0)+IF(LEFT(I268,1)="-",1,0)+IF(LEFT(J268,1)="-",1,0)))</f>
        <v>3</v>
      </c>
      <c r="M268" s="81">
        <f t="shared" si="10"/>
      </c>
      <c r="N268" s="82">
        <f t="shared" si="10"/>
        <v>1</v>
      </c>
      <c r="O268" s="43"/>
    </row>
    <row r="269" spans="1:15" ht="15.75" thickBot="1">
      <c r="A269" s="43"/>
      <c r="B269" s="73" t="s">
        <v>44</v>
      </c>
      <c r="C269" s="75" t="str">
        <f>IF(C259&gt;"",C259&amp;" - "&amp;G258,"")</f>
        <v>Reiman, Seppo - Huttunen, Leif</v>
      </c>
      <c r="D269" s="74"/>
      <c r="E269" s="76"/>
      <c r="F269" s="77"/>
      <c r="G269" s="78"/>
      <c r="H269" s="77"/>
      <c r="I269" s="78"/>
      <c r="J269" s="78"/>
      <c r="K269" s="79">
        <f>IF(ISBLANK(F269),"",COUNTIF(F269:J269,"&gt;=0"))</f>
      </c>
      <c r="L269" s="92">
        <f>IF(ISBLANK(F269),"",(IF(LEFT(F269,1)="-",1,0)+IF(LEFT(G269,1)="-",1,0)+IF(LEFT(H269,1)="-",1,0)+IF(LEFT(I269,1)="-",1,0)+IF(LEFT(J269,1)="-",1,0)))</f>
      </c>
      <c r="M269" s="81">
        <f t="shared" si="10"/>
      </c>
      <c r="N269" s="82">
        <f t="shared" si="10"/>
      </c>
      <c r="O269" s="43"/>
    </row>
    <row r="270" spans="1:15" ht="16.5" thickBot="1">
      <c r="A270" s="38"/>
      <c r="B270" s="40"/>
      <c r="C270" s="40"/>
      <c r="D270" s="40"/>
      <c r="E270" s="40"/>
      <c r="F270" s="40"/>
      <c r="G270" s="40"/>
      <c r="H270" s="40"/>
      <c r="I270" s="93" t="s">
        <v>45</v>
      </c>
      <c r="J270" s="94"/>
      <c r="K270" s="95">
        <f>IF(ISBLANK(D265),"",SUM(K265:K269))</f>
      </c>
      <c r="L270" s="96">
        <f>IF(ISBLANK(E265),"",SUM(L265:L269))</f>
      </c>
      <c r="M270" s="97">
        <f>IF(ISBLANK(F265),"",SUM(M265:M269))</f>
        <v>1</v>
      </c>
      <c r="N270" s="98">
        <f>IF(ISBLANK(F265),"",SUM(N265:N269))</f>
        <v>3</v>
      </c>
      <c r="O270" s="43"/>
    </row>
    <row r="271" spans="1:15" ht="15">
      <c r="A271" s="38"/>
      <c r="B271" s="39" t="s">
        <v>46</v>
      </c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51"/>
    </row>
    <row r="272" spans="1:15" ht="15">
      <c r="A272" s="38"/>
      <c r="B272" s="99" t="s">
        <v>47</v>
      </c>
      <c r="C272" s="99"/>
      <c r="D272" s="99" t="s">
        <v>49</v>
      </c>
      <c r="E272" s="100"/>
      <c r="F272" s="99"/>
      <c r="G272" s="99" t="s">
        <v>48</v>
      </c>
      <c r="H272" s="100"/>
      <c r="I272" s="99"/>
      <c r="J272" s="3" t="s">
        <v>50</v>
      </c>
      <c r="K272" s="1"/>
      <c r="L272" s="40"/>
      <c r="M272" s="40"/>
      <c r="N272" s="40"/>
      <c r="O272" s="51"/>
    </row>
    <row r="273" spans="1:15" ht="18.75" thickBot="1">
      <c r="A273" s="38"/>
      <c r="B273" s="40"/>
      <c r="C273" s="40"/>
      <c r="D273" s="40"/>
      <c r="E273" s="40"/>
      <c r="F273" s="40"/>
      <c r="G273" s="40"/>
      <c r="H273" s="40"/>
      <c r="I273" s="40"/>
      <c r="J273" s="168" t="str">
        <f>IF(M270=3,C257,IF(N270=3,G257,""))</f>
        <v>Wega</v>
      </c>
      <c r="K273" s="169"/>
      <c r="L273" s="169"/>
      <c r="M273" s="169"/>
      <c r="N273" s="170"/>
      <c r="O273" s="43"/>
    </row>
    <row r="274" spans="1:15" ht="18">
      <c r="A274" s="101"/>
      <c r="B274" s="102"/>
      <c r="C274" s="102"/>
      <c r="D274" s="102"/>
      <c r="E274" s="102"/>
      <c r="F274" s="102"/>
      <c r="G274" s="102"/>
      <c r="H274" s="102"/>
      <c r="I274" s="102"/>
      <c r="J274" s="103"/>
      <c r="K274" s="103"/>
      <c r="L274" s="103"/>
      <c r="M274" s="103"/>
      <c r="N274" s="103"/>
      <c r="O274" s="8"/>
    </row>
    <row r="275" ht="15">
      <c r="B275" s="104" t="s">
        <v>51</v>
      </c>
    </row>
    <row r="276" spans="1:15" ht="15.75">
      <c r="A276" s="32"/>
      <c r="B276" s="33"/>
      <c r="C276" s="34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6"/>
    </row>
    <row r="277" spans="1:15" ht="15.75">
      <c r="A277" s="38"/>
      <c r="B277" s="1"/>
      <c r="C277" s="39" t="s">
        <v>12</v>
      </c>
      <c r="D277" s="40"/>
      <c r="E277" s="40"/>
      <c r="F277" s="1"/>
      <c r="G277" s="41" t="s">
        <v>13</v>
      </c>
      <c r="H277" s="42"/>
      <c r="I277" s="171" t="s">
        <v>14</v>
      </c>
      <c r="J277" s="164"/>
      <c r="K277" s="164"/>
      <c r="L277" s="164"/>
      <c r="M277" s="164"/>
      <c r="N277" s="165"/>
      <c r="O277" s="43"/>
    </row>
    <row r="278" spans="1:15" ht="20.25">
      <c r="A278" s="38"/>
      <c r="B278" s="44"/>
      <c r="C278" s="45" t="s">
        <v>16</v>
      </c>
      <c r="D278" s="40"/>
      <c r="E278" s="40"/>
      <c r="F278" s="1"/>
      <c r="G278" s="41" t="s">
        <v>17</v>
      </c>
      <c r="H278" s="42"/>
      <c r="I278" s="171"/>
      <c r="J278" s="164"/>
      <c r="K278" s="164"/>
      <c r="L278" s="164"/>
      <c r="M278" s="164"/>
      <c r="N278" s="165"/>
      <c r="O278" s="43"/>
    </row>
    <row r="279" spans="1:15" ht="15">
      <c r="A279" s="38"/>
      <c r="B279" s="40"/>
      <c r="C279" s="47" t="s">
        <v>18</v>
      </c>
      <c r="D279" s="40"/>
      <c r="E279" s="40"/>
      <c r="F279" s="40"/>
      <c r="G279" s="41" t="s">
        <v>19</v>
      </c>
      <c r="H279" s="48"/>
      <c r="I279" s="171"/>
      <c r="J279" s="171"/>
      <c r="K279" s="171"/>
      <c r="L279" s="171"/>
      <c r="M279" s="171"/>
      <c r="N279" s="172"/>
      <c r="O279" s="43"/>
    </row>
    <row r="280" spans="1:15" ht="15.75">
      <c r="A280" s="38"/>
      <c r="B280" s="40"/>
      <c r="C280" s="40"/>
      <c r="D280" s="40"/>
      <c r="E280" s="40"/>
      <c r="F280" s="40"/>
      <c r="G280" s="41" t="s">
        <v>20</v>
      </c>
      <c r="H280" s="42"/>
      <c r="I280" s="173"/>
      <c r="J280" s="174"/>
      <c r="K280" s="174"/>
      <c r="L280" s="49" t="s">
        <v>21</v>
      </c>
      <c r="M280" s="175"/>
      <c r="N280" s="172"/>
      <c r="O280" s="43"/>
    </row>
    <row r="281" spans="1:15" ht="15">
      <c r="A281" s="38"/>
      <c r="B281" s="1"/>
      <c r="C281" s="50" t="s">
        <v>22</v>
      </c>
      <c r="D281" s="40"/>
      <c r="E281" s="40"/>
      <c r="F281" s="40"/>
      <c r="G281" s="50" t="s">
        <v>22</v>
      </c>
      <c r="H281" s="40"/>
      <c r="I281" s="40"/>
      <c r="J281" s="40"/>
      <c r="K281" s="40"/>
      <c r="L281" s="40"/>
      <c r="M281" s="40"/>
      <c r="N281" s="40"/>
      <c r="O281" s="51"/>
    </row>
    <row r="282" spans="1:15" ht="15.75">
      <c r="A282" s="43"/>
      <c r="B282" s="52" t="s">
        <v>23</v>
      </c>
      <c r="C282" s="176"/>
      <c r="D282" s="177"/>
      <c r="E282" s="53"/>
      <c r="F282" s="54" t="s">
        <v>24</v>
      </c>
      <c r="G282" s="176"/>
      <c r="H282" s="178"/>
      <c r="I282" s="178"/>
      <c r="J282" s="178"/>
      <c r="K282" s="178"/>
      <c r="L282" s="178"/>
      <c r="M282" s="178"/>
      <c r="N282" s="179"/>
      <c r="O282" s="43"/>
    </row>
    <row r="283" spans="1:15" ht="15">
      <c r="A283" s="43"/>
      <c r="B283" s="55" t="s">
        <v>25</v>
      </c>
      <c r="C283" s="162"/>
      <c r="D283" s="163"/>
      <c r="E283" s="56"/>
      <c r="F283" s="57" t="s">
        <v>26</v>
      </c>
      <c r="G283" s="162"/>
      <c r="H283" s="164"/>
      <c r="I283" s="164"/>
      <c r="J283" s="164"/>
      <c r="K283" s="164"/>
      <c r="L283" s="164"/>
      <c r="M283" s="164"/>
      <c r="N283" s="165"/>
      <c r="O283" s="43"/>
    </row>
    <row r="284" spans="1:15" ht="15">
      <c r="A284" s="43"/>
      <c r="B284" s="58" t="s">
        <v>27</v>
      </c>
      <c r="C284" s="162"/>
      <c r="D284" s="163"/>
      <c r="E284" s="56"/>
      <c r="F284" s="59" t="s">
        <v>28</v>
      </c>
      <c r="G284" s="162"/>
      <c r="H284" s="164"/>
      <c r="I284" s="164"/>
      <c r="J284" s="164"/>
      <c r="K284" s="164"/>
      <c r="L284" s="164"/>
      <c r="M284" s="164"/>
      <c r="N284" s="165"/>
      <c r="O284" s="43"/>
    </row>
    <row r="285" spans="1:15" ht="15">
      <c r="A285" s="38"/>
      <c r="B285" s="60" t="s">
        <v>29</v>
      </c>
      <c r="C285" s="61"/>
      <c r="D285" s="62"/>
      <c r="E285" s="63"/>
      <c r="F285" s="60" t="s">
        <v>29</v>
      </c>
      <c r="G285" s="64"/>
      <c r="H285" s="64"/>
      <c r="I285" s="64"/>
      <c r="J285" s="64"/>
      <c r="K285" s="64"/>
      <c r="L285" s="64"/>
      <c r="M285" s="64"/>
      <c r="N285" s="64"/>
      <c r="O285" s="51"/>
    </row>
    <row r="286" spans="1:15" ht="15">
      <c r="A286" s="43"/>
      <c r="B286" s="55"/>
      <c r="C286" s="162"/>
      <c r="D286" s="163"/>
      <c r="E286" s="56"/>
      <c r="F286" s="57"/>
      <c r="G286" s="162"/>
      <c r="H286" s="164"/>
      <c r="I286" s="164"/>
      <c r="J286" s="164"/>
      <c r="K286" s="164"/>
      <c r="L286" s="164"/>
      <c r="M286" s="164"/>
      <c r="N286" s="165"/>
      <c r="O286" s="43"/>
    </row>
    <row r="287" spans="1:15" ht="15">
      <c r="A287" s="43"/>
      <c r="B287" s="65"/>
      <c r="C287" s="162"/>
      <c r="D287" s="163"/>
      <c r="E287" s="56"/>
      <c r="F287" s="66"/>
      <c r="G287" s="162"/>
      <c r="H287" s="164"/>
      <c r="I287" s="164"/>
      <c r="J287" s="164"/>
      <c r="K287" s="164"/>
      <c r="L287" s="164"/>
      <c r="M287" s="164"/>
      <c r="N287" s="165"/>
      <c r="O287" s="43"/>
    </row>
    <row r="288" spans="1:15" ht="15.75">
      <c r="A288" s="38"/>
      <c r="B288" s="40"/>
      <c r="C288" s="40"/>
      <c r="D288" s="40"/>
      <c r="E288" s="40"/>
      <c r="F288" s="67" t="s">
        <v>30</v>
      </c>
      <c r="G288" s="50"/>
      <c r="H288" s="50"/>
      <c r="I288" s="50"/>
      <c r="J288" s="40"/>
      <c r="K288" s="40"/>
      <c r="L288" s="40"/>
      <c r="M288" s="68"/>
      <c r="N288" s="1"/>
      <c r="O288" s="51"/>
    </row>
    <row r="289" spans="1:15" ht="15">
      <c r="A289" s="38"/>
      <c r="B289" s="69" t="s">
        <v>31</v>
      </c>
      <c r="C289" s="40"/>
      <c r="D289" s="40"/>
      <c r="E289" s="40"/>
      <c r="F289" s="70" t="s">
        <v>32</v>
      </c>
      <c r="G289" s="70" t="s">
        <v>33</v>
      </c>
      <c r="H289" s="70" t="s">
        <v>34</v>
      </c>
      <c r="I289" s="70" t="s">
        <v>35</v>
      </c>
      <c r="J289" s="70" t="s">
        <v>36</v>
      </c>
      <c r="K289" s="166" t="s">
        <v>37</v>
      </c>
      <c r="L289" s="167"/>
      <c r="M289" s="71" t="s">
        <v>38</v>
      </c>
      <c r="N289" s="72" t="s">
        <v>39</v>
      </c>
      <c r="O289" s="43"/>
    </row>
    <row r="290" spans="1:15" ht="15">
      <c r="A290" s="43"/>
      <c r="B290" s="73" t="s">
        <v>40</v>
      </c>
      <c r="C290" s="74">
        <f>IF(C283&gt;"",C283&amp;" - "&amp;G283,"")</f>
      </c>
      <c r="D290" s="75"/>
      <c r="E290" s="76"/>
      <c r="F290" s="78"/>
      <c r="G290" s="78"/>
      <c r="H290" s="78"/>
      <c r="I290" s="78"/>
      <c r="J290" s="78"/>
      <c r="K290" s="79">
        <f>IF(ISBLANK(F290),"",COUNTIF(F290:J290,"&gt;=0"))</f>
      </c>
      <c r="L290" s="80">
        <f>IF(ISBLANK(F290),"",(IF(LEFT(F290,1)="-",1,0)+IF(LEFT(G290,1)="-",1,0)+IF(LEFT(H290,1)="-",1,0)+IF(LEFT(I290,1)="-",1,0)+IF(LEFT(J290,1)="-",1,0)))</f>
      </c>
      <c r="M290" s="81">
        <f aca="true" t="shared" si="11" ref="M290:N294">IF(K290=3,1,"")</f>
      </c>
      <c r="N290" s="82">
        <f t="shared" si="11"/>
      </c>
      <c r="O290" s="43"/>
    </row>
    <row r="291" spans="1:15" ht="15">
      <c r="A291" s="43"/>
      <c r="B291" s="73" t="s">
        <v>41</v>
      </c>
      <c r="C291" s="75">
        <f>IF(C284&gt;"",C284&amp;" - "&amp;G284,"")</f>
      </c>
      <c r="D291" s="74"/>
      <c r="E291" s="76"/>
      <c r="F291" s="83"/>
      <c r="G291" s="78"/>
      <c r="H291" s="78"/>
      <c r="I291" s="78"/>
      <c r="J291" s="78"/>
      <c r="K291" s="79">
        <f>IF(ISBLANK(F291),"",COUNTIF(F291:J291,"&gt;=0"))</f>
      </c>
      <c r="L291" s="80">
        <f>IF(ISBLANK(F291),"",(IF(LEFT(F291,1)="-",1,0)+IF(LEFT(G291,1)="-",1,0)+IF(LEFT(H291,1)="-",1,0)+IF(LEFT(I291,1)="-",1,0)+IF(LEFT(J291,1)="-",1,0)))</f>
      </c>
      <c r="M291" s="81">
        <f t="shared" si="11"/>
      </c>
      <c r="N291" s="82">
        <f t="shared" si="11"/>
      </c>
      <c r="O291" s="43"/>
    </row>
    <row r="292" spans="1:15" ht="15">
      <c r="A292" s="43"/>
      <c r="B292" s="84" t="s">
        <v>42</v>
      </c>
      <c r="C292" s="85">
        <f>IF(C286&gt;"",C286&amp;" / "&amp;C287,"")</f>
      </c>
      <c r="D292" s="86">
        <f>IF(G286&gt;"",G286&amp;" / "&amp;G287,"")</f>
      </c>
      <c r="E292" s="87"/>
      <c r="F292" s="88"/>
      <c r="G292" s="105"/>
      <c r="H292" s="90"/>
      <c r="I292" s="90"/>
      <c r="J292" s="90"/>
      <c r="K292" s="79">
        <f>IF(ISBLANK(F292),"",COUNTIF(F292:J292,"&gt;=0"))</f>
      </c>
      <c r="L292" s="80">
        <f>IF(ISBLANK(F292),"",(IF(LEFT(F292,1)="-",1,0)+IF(LEFT(G292,1)="-",1,0)+IF(LEFT(H292,1)="-",1,0)+IF(LEFT(I292,1)="-",1,0)+IF(LEFT(J292,1)="-",1,0)))</f>
      </c>
      <c r="M292" s="81">
        <f t="shared" si="11"/>
      </c>
      <c r="N292" s="82">
        <f t="shared" si="11"/>
      </c>
      <c r="O292" s="43"/>
    </row>
    <row r="293" spans="1:15" ht="15">
      <c r="A293" s="43"/>
      <c r="B293" s="73" t="s">
        <v>43</v>
      </c>
      <c r="C293" s="75">
        <f>IF(C283&gt;"",C283&amp;" - "&amp;G284,"")</f>
      </c>
      <c r="D293" s="74"/>
      <c r="E293" s="76"/>
      <c r="F293" s="91"/>
      <c r="G293" s="78"/>
      <c r="H293" s="78"/>
      <c r="I293" s="78"/>
      <c r="J293" s="77"/>
      <c r="K293" s="79">
        <f>IF(ISBLANK(F293),"",COUNTIF(F293:J293,"&gt;=0"))</f>
      </c>
      <c r="L293" s="80">
        <f>IF(ISBLANK(F293),"",(IF(LEFT(F293,1)="-",1,0)+IF(LEFT(G293,1)="-",1,0)+IF(LEFT(H293,1)="-",1,0)+IF(LEFT(I293,1)="-",1,0)+IF(LEFT(J293,1)="-",1,0)))</f>
      </c>
      <c r="M293" s="81">
        <f t="shared" si="11"/>
      </c>
      <c r="N293" s="82">
        <f t="shared" si="11"/>
      </c>
      <c r="O293" s="43"/>
    </row>
    <row r="294" spans="1:15" ht="15.75" thickBot="1">
      <c r="A294" s="43"/>
      <c r="B294" s="73" t="s">
        <v>44</v>
      </c>
      <c r="C294" s="75">
        <f>IF(C284&gt;"",C284&amp;" - "&amp;G283,"")</f>
      </c>
      <c r="D294" s="74"/>
      <c r="E294" s="76"/>
      <c r="F294" s="77"/>
      <c r="G294" s="78"/>
      <c r="H294" s="77"/>
      <c r="I294" s="78"/>
      <c r="J294" s="78"/>
      <c r="K294" s="79">
        <f>IF(ISBLANK(F294),"",COUNTIF(F294:J294,"&gt;=0"))</f>
      </c>
      <c r="L294" s="92">
        <f>IF(ISBLANK(F294),"",(IF(LEFT(F294,1)="-",1,0)+IF(LEFT(G294,1)="-",1,0)+IF(LEFT(H294,1)="-",1,0)+IF(LEFT(I294,1)="-",1,0)+IF(LEFT(J294,1)="-",1,0)))</f>
      </c>
      <c r="M294" s="81">
        <f t="shared" si="11"/>
      </c>
      <c r="N294" s="82">
        <f t="shared" si="11"/>
      </c>
      <c r="O294" s="43"/>
    </row>
    <row r="295" spans="1:15" ht="16.5" thickBot="1">
      <c r="A295" s="38"/>
      <c r="B295" s="40"/>
      <c r="C295" s="40"/>
      <c r="D295" s="40"/>
      <c r="E295" s="40"/>
      <c r="F295" s="40"/>
      <c r="G295" s="40"/>
      <c r="H295" s="40"/>
      <c r="I295" s="93" t="s">
        <v>45</v>
      </c>
      <c r="J295" s="94"/>
      <c r="K295" s="95">
        <f>IF(ISBLANK(D290),"",SUM(K290:K294))</f>
      </c>
      <c r="L295" s="96">
        <f>IF(ISBLANK(E290),"",SUM(L290:L294))</f>
      </c>
      <c r="M295" s="97">
        <f>IF(ISBLANK(F290),"",SUM(M290:M294))</f>
      </c>
      <c r="N295" s="98">
        <f>IF(ISBLANK(F290),"",SUM(N290:N294))</f>
      </c>
      <c r="O295" s="43"/>
    </row>
    <row r="296" spans="1:15" ht="15">
      <c r="A296" s="38"/>
      <c r="B296" s="39" t="s">
        <v>46</v>
      </c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51"/>
    </row>
    <row r="297" spans="1:15" ht="15">
      <c r="A297" s="38"/>
      <c r="B297" s="99" t="s">
        <v>47</v>
      </c>
      <c r="C297" s="99"/>
      <c r="D297" s="99" t="s">
        <v>49</v>
      </c>
      <c r="E297" s="100"/>
      <c r="F297" s="99"/>
      <c r="G297" s="99" t="s">
        <v>48</v>
      </c>
      <c r="H297" s="100"/>
      <c r="I297" s="99"/>
      <c r="J297" s="3" t="s">
        <v>50</v>
      </c>
      <c r="K297" s="1"/>
      <c r="L297" s="40"/>
      <c r="M297" s="40"/>
      <c r="N297" s="40"/>
      <c r="O297" s="51"/>
    </row>
    <row r="298" spans="1:15" ht="18.75" thickBot="1">
      <c r="A298" s="38"/>
      <c r="B298" s="40"/>
      <c r="C298" s="40"/>
      <c r="D298" s="40"/>
      <c r="E298" s="40"/>
      <c r="F298" s="40"/>
      <c r="G298" s="40"/>
      <c r="H298" s="40"/>
      <c r="I298" s="40"/>
      <c r="J298" s="168">
        <f>IF(M295=3,C282,IF(N295=3,G282,""))</f>
      </c>
      <c r="K298" s="169"/>
      <c r="L298" s="169"/>
      <c r="M298" s="169"/>
      <c r="N298" s="170"/>
      <c r="O298" s="43"/>
    </row>
    <row r="299" spans="1:15" ht="18">
      <c r="A299" s="101"/>
      <c r="B299" s="102"/>
      <c r="C299" s="102"/>
      <c r="D299" s="102"/>
      <c r="E299" s="102"/>
      <c r="F299" s="102"/>
      <c r="G299" s="102"/>
      <c r="H299" s="102"/>
      <c r="I299" s="102"/>
      <c r="J299" s="103"/>
      <c r="K299" s="103"/>
      <c r="L299" s="103"/>
      <c r="M299" s="103"/>
      <c r="N299" s="103"/>
      <c r="O299" s="8"/>
    </row>
    <row r="300" ht="15">
      <c r="B300" s="104" t="s">
        <v>51</v>
      </c>
    </row>
    <row r="301" spans="1:15" ht="15.75">
      <c r="A301" s="32"/>
      <c r="B301" s="33"/>
      <c r="C301" s="34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6"/>
    </row>
    <row r="302" spans="1:15" ht="15.75">
      <c r="A302" s="38"/>
      <c r="B302" s="1"/>
      <c r="C302" s="39" t="s">
        <v>12</v>
      </c>
      <c r="D302" s="40"/>
      <c r="E302" s="40"/>
      <c r="F302" s="1"/>
      <c r="G302" s="41" t="s">
        <v>13</v>
      </c>
      <c r="H302" s="42"/>
      <c r="I302" s="171" t="s">
        <v>14</v>
      </c>
      <c r="J302" s="164"/>
      <c r="K302" s="164"/>
      <c r="L302" s="164"/>
      <c r="M302" s="164"/>
      <c r="N302" s="165"/>
      <c r="O302" s="43"/>
    </row>
    <row r="303" spans="1:15" ht="20.25">
      <c r="A303" s="38"/>
      <c r="B303" s="44"/>
      <c r="C303" s="45" t="s">
        <v>16</v>
      </c>
      <c r="D303" s="40"/>
      <c r="E303" s="40"/>
      <c r="F303" s="1"/>
      <c r="G303" s="41" t="s">
        <v>17</v>
      </c>
      <c r="H303" s="42"/>
      <c r="I303" s="171"/>
      <c r="J303" s="164"/>
      <c r="K303" s="164"/>
      <c r="L303" s="164"/>
      <c r="M303" s="164"/>
      <c r="N303" s="165"/>
      <c r="O303" s="43"/>
    </row>
    <row r="304" spans="1:15" ht="15">
      <c r="A304" s="38"/>
      <c r="B304" s="40"/>
      <c r="C304" s="47" t="s">
        <v>18</v>
      </c>
      <c r="D304" s="40"/>
      <c r="E304" s="40"/>
      <c r="F304" s="40"/>
      <c r="G304" s="41" t="s">
        <v>19</v>
      </c>
      <c r="H304" s="48"/>
      <c r="I304" s="171"/>
      <c r="J304" s="171"/>
      <c r="K304" s="171"/>
      <c r="L304" s="171"/>
      <c r="M304" s="171"/>
      <c r="N304" s="172"/>
      <c r="O304" s="43"/>
    </row>
    <row r="305" spans="1:15" ht="15.75">
      <c r="A305" s="38"/>
      <c r="B305" s="40"/>
      <c r="C305" s="40"/>
      <c r="D305" s="40"/>
      <c r="E305" s="40"/>
      <c r="F305" s="40"/>
      <c r="G305" s="41" t="s">
        <v>20</v>
      </c>
      <c r="H305" s="42"/>
      <c r="I305" s="173"/>
      <c r="J305" s="174"/>
      <c r="K305" s="174"/>
      <c r="L305" s="49" t="s">
        <v>21</v>
      </c>
      <c r="M305" s="175"/>
      <c r="N305" s="172"/>
      <c r="O305" s="43"/>
    </row>
    <row r="306" spans="1:15" ht="15">
      <c r="A306" s="38"/>
      <c r="B306" s="1"/>
      <c r="C306" s="50" t="s">
        <v>22</v>
      </c>
      <c r="D306" s="40"/>
      <c r="E306" s="40"/>
      <c r="F306" s="40"/>
      <c r="G306" s="50" t="s">
        <v>22</v>
      </c>
      <c r="H306" s="40"/>
      <c r="I306" s="40"/>
      <c r="J306" s="40"/>
      <c r="K306" s="40"/>
      <c r="L306" s="40"/>
      <c r="M306" s="40"/>
      <c r="N306" s="40"/>
      <c r="O306" s="51"/>
    </row>
    <row r="307" spans="1:15" ht="15.75">
      <c r="A307" s="43"/>
      <c r="B307" s="52" t="s">
        <v>23</v>
      </c>
      <c r="C307" s="176"/>
      <c r="D307" s="177"/>
      <c r="E307" s="53"/>
      <c r="F307" s="54" t="s">
        <v>24</v>
      </c>
      <c r="G307" s="176"/>
      <c r="H307" s="178"/>
      <c r="I307" s="178"/>
      <c r="J307" s="178"/>
      <c r="K307" s="178"/>
      <c r="L307" s="178"/>
      <c r="M307" s="178"/>
      <c r="N307" s="179"/>
      <c r="O307" s="43"/>
    </row>
    <row r="308" spans="1:15" ht="15">
      <c r="A308" s="43"/>
      <c r="B308" s="55" t="s">
        <v>25</v>
      </c>
      <c r="C308" s="162"/>
      <c r="D308" s="163"/>
      <c r="E308" s="56"/>
      <c r="F308" s="57" t="s">
        <v>26</v>
      </c>
      <c r="G308" s="162"/>
      <c r="H308" s="164"/>
      <c r="I308" s="164"/>
      <c r="J308" s="164"/>
      <c r="K308" s="164"/>
      <c r="L308" s="164"/>
      <c r="M308" s="164"/>
      <c r="N308" s="165"/>
      <c r="O308" s="43"/>
    </row>
    <row r="309" spans="1:15" ht="15">
      <c r="A309" s="43"/>
      <c r="B309" s="58" t="s">
        <v>27</v>
      </c>
      <c r="C309" s="162"/>
      <c r="D309" s="163"/>
      <c r="E309" s="56"/>
      <c r="F309" s="59" t="s">
        <v>28</v>
      </c>
      <c r="G309" s="162"/>
      <c r="H309" s="164"/>
      <c r="I309" s="164"/>
      <c r="J309" s="164"/>
      <c r="K309" s="164"/>
      <c r="L309" s="164"/>
      <c r="M309" s="164"/>
      <c r="N309" s="165"/>
      <c r="O309" s="43"/>
    </row>
    <row r="310" spans="1:15" ht="15">
      <c r="A310" s="38"/>
      <c r="B310" s="60" t="s">
        <v>29</v>
      </c>
      <c r="C310" s="61"/>
      <c r="D310" s="62"/>
      <c r="E310" s="63"/>
      <c r="F310" s="60" t="s">
        <v>29</v>
      </c>
      <c r="G310" s="64"/>
      <c r="H310" s="64"/>
      <c r="I310" s="64"/>
      <c r="J310" s="64"/>
      <c r="K310" s="64"/>
      <c r="L310" s="64"/>
      <c r="M310" s="64"/>
      <c r="N310" s="64"/>
      <c r="O310" s="51"/>
    </row>
    <row r="311" spans="1:15" ht="15">
      <c r="A311" s="43"/>
      <c r="B311" s="55"/>
      <c r="C311" s="162"/>
      <c r="D311" s="163"/>
      <c r="E311" s="56"/>
      <c r="F311" s="57"/>
      <c r="G311" s="162"/>
      <c r="H311" s="164"/>
      <c r="I311" s="164"/>
      <c r="J311" s="164"/>
      <c r="K311" s="164"/>
      <c r="L311" s="164"/>
      <c r="M311" s="164"/>
      <c r="N311" s="165"/>
      <c r="O311" s="43"/>
    </row>
    <row r="312" spans="1:15" ht="15">
      <c r="A312" s="43"/>
      <c r="B312" s="65"/>
      <c r="C312" s="162"/>
      <c r="D312" s="163"/>
      <c r="E312" s="56"/>
      <c r="F312" s="66"/>
      <c r="G312" s="162"/>
      <c r="H312" s="164"/>
      <c r="I312" s="164"/>
      <c r="J312" s="164"/>
      <c r="K312" s="164"/>
      <c r="L312" s="164"/>
      <c r="M312" s="164"/>
      <c r="N312" s="165"/>
      <c r="O312" s="43"/>
    </row>
    <row r="313" spans="1:15" ht="15.75">
      <c r="A313" s="38"/>
      <c r="B313" s="40"/>
      <c r="C313" s="40"/>
      <c r="D313" s="40"/>
      <c r="E313" s="40"/>
      <c r="F313" s="67" t="s">
        <v>30</v>
      </c>
      <c r="G313" s="50"/>
      <c r="H313" s="50"/>
      <c r="I313" s="50"/>
      <c r="J313" s="40"/>
      <c r="K313" s="40"/>
      <c r="L313" s="40"/>
      <c r="M313" s="68"/>
      <c r="N313" s="1"/>
      <c r="O313" s="51"/>
    </row>
    <row r="314" spans="1:15" ht="15">
      <c r="A314" s="38"/>
      <c r="B314" s="69" t="s">
        <v>31</v>
      </c>
      <c r="C314" s="40"/>
      <c r="D314" s="40"/>
      <c r="E314" s="40"/>
      <c r="F314" s="70" t="s">
        <v>32</v>
      </c>
      <c r="G314" s="70" t="s">
        <v>33</v>
      </c>
      <c r="H314" s="70" t="s">
        <v>34</v>
      </c>
      <c r="I314" s="70" t="s">
        <v>35</v>
      </c>
      <c r="J314" s="70" t="s">
        <v>36</v>
      </c>
      <c r="K314" s="166" t="s">
        <v>37</v>
      </c>
      <c r="L314" s="167"/>
      <c r="M314" s="71" t="s">
        <v>38</v>
      </c>
      <c r="N314" s="72" t="s">
        <v>39</v>
      </c>
      <c r="O314" s="43"/>
    </row>
    <row r="315" spans="1:15" ht="15">
      <c r="A315" s="43"/>
      <c r="B315" s="73" t="s">
        <v>40</v>
      </c>
      <c r="C315" s="74">
        <f>IF(C308&gt;"",C308&amp;" - "&amp;G308,"")</f>
      </c>
      <c r="D315" s="75"/>
      <c r="E315" s="76"/>
      <c r="F315" s="78"/>
      <c r="G315" s="78"/>
      <c r="H315" s="78"/>
      <c r="I315" s="78"/>
      <c r="J315" s="78"/>
      <c r="K315" s="79">
        <f>IF(ISBLANK(F315),"",COUNTIF(F315:J315,"&gt;=0"))</f>
      </c>
      <c r="L315" s="80">
        <f>IF(ISBLANK(F315),"",(IF(LEFT(F315,1)="-",1,0)+IF(LEFT(G315,1)="-",1,0)+IF(LEFT(H315,1)="-",1,0)+IF(LEFT(I315,1)="-",1,0)+IF(LEFT(J315,1)="-",1,0)))</f>
      </c>
      <c r="M315" s="81">
        <f aca="true" t="shared" si="12" ref="M315:N319">IF(K315=3,1,"")</f>
      </c>
      <c r="N315" s="82">
        <f t="shared" si="12"/>
      </c>
      <c r="O315" s="43"/>
    </row>
    <row r="316" spans="1:15" ht="15">
      <c r="A316" s="43"/>
      <c r="B316" s="73" t="s">
        <v>41</v>
      </c>
      <c r="C316" s="75">
        <f>IF(C309&gt;"",C309&amp;" - "&amp;G309,"")</f>
      </c>
      <c r="D316" s="74"/>
      <c r="E316" s="76"/>
      <c r="F316" s="83"/>
      <c r="G316" s="78"/>
      <c r="H316" s="78"/>
      <c r="I316" s="78"/>
      <c r="J316" s="78"/>
      <c r="K316" s="79">
        <f>IF(ISBLANK(F316),"",COUNTIF(F316:J316,"&gt;=0"))</f>
      </c>
      <c r="L316" s="80">
        <f>IF(ISBLANK(F316),"",(IF(LEFT(F316,1)="-",1,0)+IF(LEFT(G316,1)="-",1,0)+IF(LEFT(H316,1)="-",1,0)+IF(LEFT(I316,1)="-",1,0)+IF(LEFT(J316,1)="-",1,0)))</f>
      </c>
      <c r="M316" s="81">
        <f t="shared" si="12"/>
      </c>
      <c r="N316" s="82">
        <f t="shared" si="12"/>
      </c>
      <c r="O316" s="43"/>
    </row>
    <row r="317" spans="1:15" ht="15">
      <c r="A317" s="43"/>
      <c r="B317" s="84" t="s">
        <v>42</v>
      </c>
      <c r="C317" s="85">
        <f>IF(C311&gt;"",C311&amp;" / "&amp;C312,"")</f>
      </c>
      <c r="D317" s="86">
        <f>IF(G311&gt;"",G311&amp;" / "&amp;G312,"")</f>
      </c>
      <c r="E317" s="87"/>
      <c r="F317" s="88"/>
      <c r="G317" s="105"/>
      <c r="H317" s="90"/>
      <c r="I317" s="90"/>
      <c r="J317" s="90"/>
      <c r="K317" s="79">
        <f>IF(ISBLANK(F317),"",COUNTIF(F317:J317,"&gt;=0"))</f>
      </c>
      <c r="L317" s="80">
        <f>IF(ISBLANK(F317),"",(IF(LEFT(F317,1)="-",1,0)+IF(LEFT(G317,1)="-",1,0)+IF(LEFT(H317,1)="-",1,0)+IF(LEFT(I317,1)="-",1,0)+IF(LEFT(J317,1)="-",1,0)))</f>
      </c>
      <c r="M317" s="81">
        <f t="shared" si="12"/>
      </c>
      <c r="N317" s="82">
        <f t="shared" si="12"/>
      </c>
      <c r="O317" s="43"/>
    </row>
    <row r="318" spans="1:15" ht="15">
      <c r="A318" s="43"/>
      <c r="B318" s="73" t="s">
        <v>43</v>
      </c>
      <c r="C318" s="75">
        <f>IF(C308&gt;"",C308&amp;" - "&amp;G309,"")</f>
      </c>
      <c r="D318" s="74"/>
      <c r="E318" s="76"/>
      <c r="F318" s="91"/>
      <c r="G318" s="78"/>
      <c r="H318" s="78"/>
      <c r="I318" s="78"/>
      <c r="J318" s="77"/>
      <c r="K318" s="79">
        <f>IF(ISBLANK(F318),"",COUNTIF(F318:J318,"&gt;=0"))</f>
      </c>
      <c r="L318" s="80">
        <f>IF(ISBLANK(F318),"",(IF(LEFT(F318,1)="-",1,0)+IF(LEFT(G318,1)="-",1,0)+IF(LEFT(H318,1)="-",1,0)+IF(LEFT(I318,1)="-",1,0)+IF(LEFT(J318,1)="-",1,0)))</f>
      </c>
      <c r="M318" s="81">
        <f t="shared" si="12"/>
      </c>
      <c r="N318" s="82">
        <f t="shared" si="12"/>
      </c>
      <c r="O318" s="43"/>
    </row>
    <row r="319" spans="1:15" ht="15.75" thickBot="1">
      <c r="A319" s="43"/>
      <c r="B319" s="73" t="s">
        <v>44</v>
      </c>
      <c r="C319" s="75">
        <f>IF(C309&gt;"",C309&amp;" - "&amp;G308,"")</f>
      </c>
      <c r="D319" s="74"/>
      <c r="E319" s="76"/>
      <c r="F319" s="77"/>
      <c r="G319" s="78"/>
      <c r="H319" s="77"/>
      <c r="I319" s="78"/>
      <c r="J319" s="78"/>
      <c r="K319" s="79">
        <f>IF(ISBLANK(F319),"",COUNTIF(F319:J319,"&gt;=0"))</f>
      </c>
      <c r="L319" s="92">
        <f>IF(ISBLANK(F319),"",(IF(LEFT(F319,1)="-",1,0)+IF(LEFT(G319,1)="-",1,0)+IF(LEFT(H319,1)="-",1,0)+IF(LEFT(I319,1)="-",1,0)+IF(LEFT(J319,1)="-",1,0)))</f>
      </c>
      <c r="M319" s="81">
        <f t="shared" si="12"/>
      </c>
      <c r="N319" s="82">
        <f t="shared" si="12"/>
      </c>
      <c r="O319" s="43"/>
    </row>
    <row r="320" spans="1:15" ht="16.5" thickBot="1">
      <c r="A320" s="38"/>
      <c r="B320" s="40"/>
      <c r="C320" s="40"/>
      <c r="D320" s="40"/>
      <c r="E320" s="40"/>
      <c r="F320" s="40"/>
      <c r="G320" s="40"/>
      <c r="H320" s="40"/>
      <c r="I320" s="93" t="s">
        <v>45</v>
      </c>
      <c r="J320" s="94"/>
      <c r="K320" s="95">
        <f>IF(ISBLANK(D315),"",SUM(K315:K319))</f>
      </c>
      <c r="L320" s="96">
        <f>IF(ISBLANK(E315),"",SUM(L315:L319))</f>
      </c>
      <c r="M320" s="97">
        <f>IF(ISBLANK(F315),"",SUM(M315:M319))</f>
      </c>
      <c r="N320" s="98">
        <f>IF(ISBLANK(F315),"",SUM(N315:N319))</f>
      </c>
      <c r="O320" s="43"/>
    </row>
    <row r="321" spans="1:15" ht="15">
      <c r="A321" s="38"/>
      <c r="B321" s="39" t="s">
        <v>46</v>
      </c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51"/>
    </row>
    <row r="322" spans="1:15" ht="15">
      <c r="A322" s="38"/>
      <c r="B322" s="99" t="s">
        <v>47</v>
      </c>
      <c r="C322" s="99"/>
      <c r="D322" s="99" t="s">
        <v>49</v>
      </c>
      <c r="E322" s="100"/>
      <c r="F322" s="99"/>
      <c r="G322" s="99" t="s">
        <v>48</v>
      </c>
      <c r="H322" s="100"/>
      <c r="I322" s="99"/>
      <c r="J322" s="3" t="s">
        <v>50</v>
      </c>
      <c r="K322" s="1"/>
      <c r="L322" s="40"/>
      <c r="M322" s="40"/>
      <c r="N322" s="40"/>
      <c r="O322" s="51"/>
    </row>
    <row r="323" spans="1:15" ht="18.75" thickBot="1">
      <c r="A323" s="38"/>
      <c r="B323" s="40"/>
      <c r="C323" s="40"/>
      <c r="D323" s="40"/>
      <c r="E323" s="40"/>
      <c r="F323" s="40"/>
      <c r="G323" s="40"/>
      <c r="H323" s="40"/>
      <c r="I323" s="40"/>
      <c r="J323" s="168">
        <f>IF(M320=3,C307,IF(N320=3,G307,""))</f>
      </c>
      <c r="K323" s="169"/>
      <c r="L323" s="169"/>
      <c r="M323" s="169"/>
      <c r="N323" s="170"/>
      <c r="O323" s="43"/>
    </row>
    <row r="324" spans="1:15" ht="18">
      <c r="A324" s="101"/>
      <c r="B324" s="102"/>
      <c r="C324" s="102"/>
      <c r="D324" s="102"/>
      <c r="E324" s="102"/>
      <c r="F324" s="102"/>
      <c r="G324" s="102"/>
      <c r="H324" s="102"/>
      <c r="I324" s="102"/>
      <c r="J324" s="103"/>
      <c r="K324" s="103"/>
      <c r="L324" s="103"/>
      <c r="M324" s="103"/>
      <c r="N324" s="103"/>
      <c r="O324" s="8"/>
    </row>
    <row r="325" ht="15">
      <c r="B325" s="104" t="s">
        <v>51</v>
      </c>
    </row>
    <row r="326" spans="1:15" ht="15.75">
      <c r="A326" s="32"/>
      <c r="B326" s="33"/>
      <c r="C326" s="34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6"/>
    </row>
    <row r="327" spans="1:15" ht="15.75">
      <c r="A327" s="38"/>
      <c r="B327" s="1"/>
      <c r="C327" s="39" t="s">
        <v>12</v>
      </c>
      <c r="D327" s="40"/>
      <c r="E327" s="40"/>
      <c r="F327" s="1"/>
      <c r="G327" s="41" t="s">
        <v>13</v>
      </c>
      <c r="H327" s="42"/>
      <c r="I327" s="171" t="s">
        <v>14</v>
      </c>
      <c r="J327" s="164"/>
      <c r="K327" s="164"/>
      <c r="L327" s="164"/>
      <c r="M327" s="164"/>
      <c r="N327" s="165"/>
      <c r="O327" s="43"/>
    </row>
    <row r="328" spans="1:15" ht="20.25">
      <c r="A328" s="38"/>
      <c r="B328" s="44"/>
      <c r="C328" s="45" t="s">
        <v>16</v>
      </c>
      <c r="D328" s="40"/>
      <c r="E328" s="40"/>
      <c r="F328" s="1"/>
      <c r="G328" s="41" t="s">
        <v>17</v>
      </c>
      <c r="H328" s="42"/>
      <c r="I328" s="171"/>
      <c r="J328" s="164"/>
      <c r="K328" s="164"/>
      <c r="L328" s="164"/>
      <c r="M328" s="164"/>
      <c r="N328" s="165"/>
      <c r="O328" s="43"/>
    </row>
    <row r="329" spans="1:15" ht="15">
      <c r="A329" s="38"/>
      <c r="B329" s="40"/>
      <c r="C329" s="47" t="s">
        <v>18</v>
      </c>
      <c r="D329" s="40"/>
      <c r="E329" s="40"/>
      <c r="F329" s="40"/>
      <c r="G329" s="41" t="s">
        <v>19</v>
      </c>
      <c r="H329" s="48"/>
      <c r="I329" s="171"/>
      <c r="J329" s="171"/>
      <c r="K329" s="171"/>
      <c r="L329" s="171"/>
      <c r="M329" s="171"/>
      <c r="N329" s="172"/>
      <c r="O329" s="43"/>
    </row>
    <row r="330" spans="1:15" ht="15.75">
      <c r="A330" s="38"/>
      <c r="B330" s="40"/>
      <c r="C330" s="40"/>
      <c r="D330" s="40"/>
      <c r="E330" s="40"/>
      <c r="F330" s="40"/>
      <c r="G330" s="41" t="s">
        <v>20</v>
      </c>
      <c r="H330" s="42"/>
      <c r="I330" s="173"/>
      <c r="J330" s="174"/>
      <c r="K330" s="174"/>
      <c r="L330" s="49" t="s">
        <v>21</v>
      </c>
      <c r="M330" s="175"/>
      <c r="N330" s="172"/>
      <c r="O330" s="43"/>
    </row>
    <row r="331" spans="1:15" ht="15">
      <c r="A331" s="38"/>
      <c r="B331" s="1"/>
      <c r="C331" s="50" t="s">
        <v>22</v>
      </c>
      <c r="D331" s="40"/>
      <c r="E331" s="40"/>
      <c r="F331" s="40"/>
      <c r="G331" s="50" t="s">
        <v>22</v>
      </c>
      <c r="H331" s="40"/>
      <c r="I331" s="40"/>
      <c r="J331" s="40"/>
      <c r="K331" s="40"/>
      <c r="L331" s="40"/>
      <c r="M331" s="40"/>
      <c r="N331" s="40"/>
      <c r="O331" s="51"/>
    </row>
    <row r="332" spans="1:15" ht="15.75">
      <c r="A332" s="43"/>
      <c r="B332" s="52" t="s">
        <v>23</v>
      </c>
      <c r="C332" s="176"/>
      <c r="D332" s="177"/>
      <c r="E332" s="53"/>
      <c r="F332" s="54" t="s">
        <v>24</v>
      </c>
      <c r="G332" s="176"/>
      <c r="H332" s="178"/>
      <c r="I332" s="178"/>
      <c r="J332" s="178"/>
      <c r="K332" s="178"/>
      <c r="L332" s="178"/>
      <c r="M332" s="178"/>
      <c r="N332" s="179"/>
      <c r="O332" s="43"/>
    </row>
    <row r="333" spans="1:15" ht="15">
      <c r="A333" s="43"/>
      <c r="B333" s="55" t="s">
        <v>25</v>
      </c>
      <c r="C333" s="162"/>
      <c r="D333" s="163"/>
      <c r="E333" s="56"/>
      <c r="F333" s="57" t="s">
        <v>26</v>
      </c>
      <c r="G333" s="162"/>
      <c r="H333" s="164"/>
      <c r="I333" s="164"/>
      <c r="J333" s="164"/>
      <c r="K333" s="164"/>
      <c r="L333" s="164"/>
      <c r="M333" s="164"/>
      <c r="N333" s="165"/>
      <c r="O333" s="43"/>
    </row>
    <row r="334" spans="1:15" ht="15">
      <c r="A334" s="43"/>
      <c r="B334" s="58" t="s">
        <v>27</v>
      </c>
      <c r="C334" s="162"/>
      <c r="D334" s="163"/>
      <c r="E334" s="56"/>
      <c r="F334" s="59" t="s">
        <v>28</v>
      </c>
      <c r="G334" s="162"/>
      <c r="H334" s="164"/>
      <c r="I334" s="164"/>
      <c r="J334" s="164"/>
      <c r="K334" s="164"/>
      <c r="L334" s="164"/>
      <c r="M334" s="164"/>
      <c r="N334" s="165"/>
      <c r="O334" s="43"/>
    </row>
    <row r="335" spans="1:15" ht="15">
      <c r="A335" s="38"/>
      <c r="B335" s="60" t="s">
        <v>29</v>
      </c>
      <c r="C335" s="61"/>
      <c r="D335" s="62"/>
      <c r="E335" s="63"/>
      <c r="F335" s="60" t="s">
        <v>29</v>
      </c>
      <c r="G335" s="64"/>
      <c r="H335" s="64"/>
      <c r="I335" s="64"/>
      <c r="J335" s="64"/>
      <c r="K335" s="64"/>
      <c r="L335" s="64"/>
      <c r="M335" s="64"/>
      <c r="N335" s="64"/>
      <c r="O335" s="51"/>
    </row>
    <row r="336" spans="1:15" ht="15">
      <c r="A336" s="43"/>
      <c r="B336" s="55"/>
      <c r="C336" s="162"/>
      <c r="D336" s="163"/>
      <c r="E336" s="56"/>
      <c r="F336" s="57"/>
      <c r="G336" s="162"/>
      <c r="H336" s="164"/>
      <c r="I336" s="164"/>
      <c r="J336" s="164"/>
      <c r="K336" s="164"/>
      <c r="L336" s="164"/>
      <c r="M336" s="164"/>
      <c r="N336" s="165"/>
      <c r="O336" s="43"/>
    </row>
    <row r="337" spans="1:15" ht="15">
      <c r="A337" s="43"/>
      <c r="B337" s="65"/>
      <c r="C337" s="162"/>
      <c r="D337" s="163"/>
      <c r="E337" s="56"/>
      <c r="F337" s="66"/>
      <c r="G337" s="162"/>
      <c r="H337" s="164"/>
      <c r="I337" s="164"/>
      <c r="J337" s="164"/>
      <c r="K337" s="164"/>
      <c r="L337" s="164"/>
      <c r="M337" s="164"/>
      <c r="N337" s="165"/>
      <c r="O337" s="43"/>
    </row>
    <row r="338" spans="1:15" ht="15.75">
      <c r="A338" s="38"/>
      <c r="B338" s="40"/>
      <c r="C338" s="40"/>
      <c r="D338" s="40"/>
      <c r="E338" s="40"/>
      <c r="F338" s="67" t="s">
        <v>30</v>
      </c>
      <c r="G338" s="50"/>
      <c r="H338" s="50"/>
      <c r="I338" s="50"/>
      <c r="J338" s="40"/>
      <c r="K338" s="40"/>
      <c r="L338" s="40"/>
      <c r="M338" s="68"/>
      <c r="N338" s="1"/>
      <c r="O338" s="51"/>
    </row>
    <row r="339" spans="1:15" ht="15">
      <c r="A339" s="38"/>
      <c r="B339" s="69" t="s">
        <v>31</v>
      </c>
      <c r="C339" s="40"/>
      <c r="D339" s="40"/>
      <c r="E339" s="40"/>
      <c r="F339" s="70" t="s">
        <v>32</v>
      </c>
      <c r="G339" s="70" t="s">
        <v>33</v>
      </c>
      <c r="H339" s="70" t="s">
        <v>34</v>
      </c>
      <c r="I339" s="70" t="s">
        <v>35</v>
      </c>
      <c r="J339" s="70" t="s">
        <v>36</v>
      </c>
      <c r="K339" s="166" t="s">
        <v>37</v>
      </c>
      <c r="L339" s="167"/>
      <c r="M339" s="71" t="s">
        <v>38</v>
      </c>
      <c r="N339" s="72" t="s">
        <v>39</v>
      </c>
      <c r="O339" s="43"/>
    </row>
    <row r="340" spans="1:15" ht="15">
      <c r="A340" s="43"/>
      <c r="B340" s="73" t="s">
        <v>40</v>
      </c>
      <c r="C340" s="74">
        <f>IF(C333&gt;"",C333&amp;" - "&amp;G333,"")</f>
      </c>
      <c r="D340" s="75"/>
      <c r="E340" s="76"/>
      <c r="F340" s="78"/>
      <c r="G340" s="78"/>
      <c r="H340" s="78"/>
      <c r="I340" s="78"/>
      <c r="J340" s="78"/>
      <c r="K340" s="79">
        <f>IF(ISBLANK(F340),"",COUNTIF(F340:J340,"&gt;=0"))</f>
      </c>
      <c r="L340" s="80">
        <f>IF(ISBLANK(F340),"",(IF(LEFT(F340,1)="-",1,0)+IF(LEFT(G340,1)="-",1,0)+IF(LEFT(H340,1)="-",1,0)+IF(LEFT(I340,1)="-",1,0)+IF(LEFT(J340,1)="-",1,0)))</f>
      </c>
      <c r="M340" s="81">
        <f aca="true" t="shared" si="13" ref="M340:N344">IF(K340=3,1,"")</f>
      </c>
      <c r="N340" s="82">
        <f t="shared" si="13"/>
      </c>
      <c r="O340" s="43"/>
    </row>
    <row r="341" spans="1:15" ht="15">
      <c r="A341" s="43"/>
      <c r="B341" s="73" t="s">
        <v>41</v>
      </c>
      <c r="C341" s="75">
        <f>IF(C334&gt;"",C334&amp;" - "&amp;G334,"")</f>
      </c>
      <c r="D341" s="74"/>
      <c r="E341" s="76"/>
      <c r="F341" s="83"/>
      <c r="G341" s="78"/>
      <c r="H341" s="78"/>
      <c r="I341" s="78"/>
      <c r="J341" s="78"/>
      <c r="K341" s="79">
        <f>IF(ISBLANK(F341),"",COUNTIF(F341:J341,"&gt;=0"))</f>
      </c>
      <c r="L341" s="80">
        <f>IF(ISBLANK(F341),"",(IF(LEFT(F341,1)="-",1,0)+IF(LEFT(G341,1)="-",1,0)+IF(LEFT(H341,1)="-",1,0)+IF(LEFT(I341,1)="-",1,0)+IF(LEFT(J341,1)="-",1,0)))</f>
      </c>
      <c r="M341" s="81">
        <f t="shared" si="13"/>
      </c>
      <c r="N341" s="82">
        <f t="shared" si="13"/>
      </c>
      <c r="O341" s="43"/>
    </row>
    <row r="342" spans="1:15" ht="15">
      <c r="A342" s="43"/>
      <c r="B342" s="84" t="s">
        <v>42</v>
      </c>
      <c r="C342" s="85">
        <f>IF(C336&gt;"",C336&amp;" / "&amp;C337,"")</f>
      </c>
      <c r="D342" s="86">
        <f>IF(G336&gt;"",G336&amp;" / "&amp;G337,"")</f>
      </c>
      <c r="E342" s="87"/>
      <c r="F342" s="88"/>
      <c r="G342" s="105"/>
      <c r="H342" s="90"/>
      <c r="I342" s="90"/>
      <c r="J342" s="90"/>
      <c r="K342" s="79">
        <f>IF(ISBLANK(F342),"",COUNTIF(F342:J342,"&gt;=0"))</f>
      </c>
      <c r="L342" s="80">
        <f>IF(ISBLANK(F342),"",(IF(LEFT(F342,1)="-",1,0)+IF(LEFT(G342,1)="-",1,0)+IF(LEFT(H342,1)="-",1,0)+IF(LEFT(I342,1)="-",1,0)+IF(LEFT(J342,1)="-",1,0)))</f>
      </c>
      <c r="M342" s="81">
        <f t="shared" si="13"/>
      </c>
      <c r="N342" s="82">
        <f t="shared" si="13"/>
      </c>
      <c r="O342" s="43"/>
    </row>
    <row r="343" spans="1:15" ht="15">
      <c r="A343" s="43"/>
      <c r="B343" s="73" t="s">
        <v>43</v>
      </c>
      <c r="C343" s="75">
        <f>IF(C333&gt;"",C333&amp;" - "&amp;G334,"")</f>
      </c>
      <c r="D343" s="74"/>
      <c r="E343" s="76"/>
      <c r="F343" s="91"/>
      <c r="G343" s="78"/>
      <c r="H343" s="78"/>
      <c r="I343" s="78"/>
      <c r="J343" s="77"/>
      <c r="K343" s="79">
        <f>IF(ISBLANK(F343),"",COUNTIF(F343:J343,"&gt;=0"))</f>
      </c>
      <c r="L343" s="80">
        <f>IF(ISBLANK(F343),"",(IF(LEFT(F343,1)="-",1,0)+IF(LEFT(G343,1)="-",1,0)+IF(LEFT(H343,1)="-",1,0)+IF(LEFT(I343,1)="-",1,0)+IF(LEFT(J343,1)="-",1,0)))</f>
      </c>
      <c r="M343" s="81">
        <f t="shared" si="13"/>
      </c>
      <c r="N343" s="82">
        <f t="shared" si="13"/>
      </c>
      <c r="O343" s="43"/>
    </row>
    <row r="344" spans="1:15" ht="15.75" thickBot="1">
      <c r="A344" s="43"/>
      <c r="B344" s="73" t="s">
        <v>44</v>
      </c>
      <c r="C344" s="75">
        <f>IF(C334&gt;"",C334&amp;" - "&amp;G333,"")</f>
      </c>
      <c r="D344" s="74"/>
      <c r="E344" s="76"/>
      <c r="F344" s="77"/>
      <c r="G344" s="78"/>
      <c r="H344" s="77"/>
      <c r="I344" s="78"/>
      <c r="J344" s="78"/>
      <c r="K344" s="79">
        <f>IF(ISBLANK(F344),"",COUNTIF(F344:J344,"&gt;=0"))</f>
      </c>
      <c r="L344" s="92">
        <f>IF(ISBLANK(F344),"",(IF(LEFT(F344,1)="-",1,0)+IF(LEFT(G344,1)="-",1,0)+IF(LEFT(H344,1)="-",1,0)+IF(LEFT(I344,1)="-",1,0)+IF(LEFT(J344,1)="-",1,0)))</f>
      </c>
      <c r="M344" s="81">
        <f t="shared" si="13"/>
      </c>
      <c r="N344" s="82">
        <f t="shared" si="13"/>
      </c>
      <c r="O344" s="43"/>
    </row>
    <row r="345" spans="1:15" ht="16.5" thickBot="1">
      <c r="A345" s="38"/>
      <c r="B345" s="40"/>
      <c r="C345" s="40"/>
      <c r="D345" s="40"/>
      <c r="E345" s="40"/>
      <c r="F345" s="40"/>
      <c r="G345" s="40"/>
      <c r="H345" s="40"/>
      <c r="I345" s="93" t="s">
        <v>45</v>
      </c>
      <c r="J345" s="94"/>
      <c r="K345" s="95">
        <f>IF(ISBLANK(D340),"",SUM(K340:K344))</f>
      </c>
      <c r="L345" s="96">
        <f>IF(ISBLANK(E340),"",SUM(L340:L344))</f>
      </c>
      <c r="M345" s="97">
        <f>IF(ISBLANK(F340),"",SUM(M340:M344))</f>
      </c>
      <c r="N345" s="98">
        <f>IF(ISBLANK(F340),"",SUM(N340:N344))</f>
      </c>
      <c r="O345" s="43"/>
    </row>
    <row r="346" spans="1:15" ht="15">
      <c r="A346" s="38"/>
      <c r="B346" s="39" t="s">
        <v>46</v>
      </c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51"/>
    </row>
    <row r="347" spans="1:15" ht="15">
      <c r="A347" s="38"/>
      <c r="B347" s="99" t="s">
        <v>47</v>
      </c>
      <c r="C347" s="99"/>
      <c r="D347" s="99" t="s">
        <v>49</v>
      </c>
      <c r="E347" s="100"/>
      <c r="F347" s="99"/>
      <c r="G347" s="99" t="s">
        <v>48</v>
      </c>
      <c r="H347" s="100"/>
      <c r="I347" s="99"/>
      <c r="J347" s="3" t="s">
        <v>50</v>
      </c>
      <c r="K347" s="1"/>
      <c r="L347" s="40"/>
      <c r="M347" s="40"/>
      <c r="N347" s="40"/>
      <c r="O347" s="51"/>
    </row>
    <row r="348" spans="1:15" ht="18.75" thickBot="1">
      <c r="A348" s="38"/>
      <c r="B348" s="40"/>
      <c r="C348" s="40"/>
      <c r="D348" s="40"/>
      <c r="E348" s="40"/>
      <c r="F348" s="40"/>
      <c r="G348" s="40"/>
      <c r="H348" s="40"/>
      <c r="I348" s="40"/>
      <c r="J348" s="168">
        <f>IF(M345=3,C332,IF(N345=3,G332,""))</f>
      </c>
      <c r="K348" s="169"/>
      <c r="L348" s="169"/>
      <c r="M348" s="169"/>
      <c r="N348" s="170"/>
      <c r="O348" s="43"/>
    </row>
    <row r="349" spans="1:15" ht="18">
      <c r="A349" s="101"/>
      <c r="B349" s="102"/>
      <c r="C349" s="102"/>
      <c r="D349" s="102"/>
      <c r="E349" s="102"/>
      <c r="F349" s="102"/>
      <c r="G349" s="102"/>
      <c r="H349" s="102"/>
      <c r="I349" s="102"/>
      <c r="J349" s="103"/>
      <c r="K349" s="103"/>
      <c r="L349" s="103"/>
      <c r="M349" s="103"/>
      <c r="N349" s="103"/>
      <c r="O349" s="8"/>
    </row>
    <row r="350" ht="15">
      <c r="B350" s="104" t="s">
        <v>51</v>
      </c>
    </row>
  </sheetData>
  <sheetProtection/>
  <mergeCells count="238">
    <mergeCell ref="K339:L339"/>
    <mergeCell ref="J348:N348"/>
    <mergeCell ref="C334:D334"/>
    <mergeCell ref="G334:N334"/>
    <mergeCell ref="C336:D336"/>
    <mergeCell ref="G336:N336"/>
    <mergeCell ref="C337:D337"/>
    <mergeCell ref="G337:N337"/>
    <mergeCell ref="I329:N329"/>
    <mergeCell ref="I330:K330"/>
    <mergeCell ref="M330:N330"/>
    <mergeCell ref="C332:D332"/>
    <mergeCell ref="G332:N332"/>
    <mergeCell ref="C333:D333"/>
    <mergeCell ref="G333:N333"/>
    <mergeCell ref="C312:D312"/>
    <mergeCell ref="G312:N312"/>
    <mergeCell ref="K314:L314"/>
    <mergeCell ref="J323:N323"/>
    <mergeCell ref="I327:N327"/>
    <mergeCell ref="I328:N328"/>
    <mergeCell ref="C308:D308"/>
    <mergeCell ref="G308:N308"/>
    <mergeCell ref="C309:D309"/>
    <mergeCell ref="G309:N309"/>
    <mergeCell ref="C311:D311"/>
    <mergeCell ref="G311:N311"/>
    <mergeCell ref="I302:N302"/>
    <mergeCell ref="I303:N303"/>
    <mergeCell ref="I304:N304"/>
    <mergeCell ref="I305:K305"/>
    <mergeCell ref="M305:N305"/>
    <mergeCell ref="C307:D307"/>
    <mergeCell ref="G307:N307"/>
    <mergeCell ref="C286:D286"/>
    <mergeCell ref="G286:N286"/>
    <mergeCell ref="C287:D287"/>
    <mergeCell ref="G287:N287"/>
    <mergeCell ref="K289:L289"/>
    <mergeCell ref="J298:N298"/>
    <mergeCell ref="C282:D282"/>
    <mergeCell ref="G282:N282"/>
    <mergeCell ref="C283:D283"/>
    <mergeCell ref="G283:N283"/>
    <mergeCell ref="C284:D284"/>
    <mergeCell ref="G284:N284"/>
    <mergeCell ref="K264:L264"/>
    <mergeCell ref="J273:N273"/>
    <mergeCell ref="I277:N277"/>
    <mergeCell ref="I278:N278"/>
    <mergeCell ref="I279:N279"/>
    <mergeCell ref="I280:K280"/>
    <mergeCell ref="M280:N280"/>
    <mergeCell ref="C259:D259"/>
    <mergeCell ref="G259:N259"/>
    <mergeCell ref="C261:D261"/>
    <mergeCell ref="G261:N261"/>
    <mergeCell ref="C262:D262"/>
    <mergeCell ref="G262:N262"/>
    <mergeCell ref="I254:N254"/>
    <mergeCell ref="I255:K255"/>
    <mergeCell ref="M255:N255"/>
    <mergeCell ref="C257:D257"/>
    <mergeCell ref="G257:N257"/>
    <mergeCell ref="C258:D258"/>
    <mergeCell ref="G258:N258"/>
    <mergeCell ref="C237:D237"/>
    <mergeCell ref="G237:N237"/>
    <mergeCell ref="K239:L239"/>
    <mergeCell ref="J248:N248"/>
    <mergeCell ref="I252:N252"/>
    <mergeCell ref="I253:N253"/>
    <mergeCell ref="C233:D233"/>
    <mergeCell ref="G233:N233"/>
    <mergeCell ref="C234:D234"/>
    <mergeCell ref="G234:N234"/>
    <mergeCell ref="C236:D236"/>
    <mergeCell ref="G236:N236"/>
    <mergeCell ref="I227:N227"/>
    <mergeCell ref="I228:N228"/>
    <mergeCell ref="I229:N229"/>
    <mergeCell ref="I230:K230"/>
    <mergeCell ref="M230:N230"/>
    <mergeCell ref="C232:D232"/>
    <mergeCell ref="G232:N232"/>
    <mergeCell ref="C211:D211"/>
    <mergeCell ref="G211:N211"/>
    <mergeCell ref="C212:D212"/>
    <mergeCell ref="G212:N212"/>
    <mergeCell ref="K214:L214"/>
    <mergeCell ref="J223:N223"/>
    <mergeCell ref="C207:D207"/>
    <mergeCell ref="G207:N207"/>
    <mergeCell ref="C208:D208"/>
    <mergeCell ref="G208:N208"/>
    <mergeCell ref="C209:D209"/>
    <mergeCell ref="G209:N209"/>
    <mergeCell ref="K189:L189"/>
    <mergeCell ref="J198:N198"/>
    <mergeCell ref="I202:N202"/>
    <mergeCell ref="I203:N203"/>
    <mergeCell ref="I204:N204"/>
    <mergeCell ref="I205:K205"/>
    <mergeCell ref="M205:N205"/>
    <mergeCell ref="C184:D184"/>
    <mergeCell ref="G184:N184"/>
    <mergeCell ref="C186:D186"/>
    <mergeCell ref="G186:N186"/>
    <mergeCell ref="C187:D187"/>
    <mergeCell ref="G187:N187"/>
    <mergeCell ref="I179:N179"/>
    <mergeCell ref="I180:K180"/>
    <mergeCell ref="M180:N180"/>
    <mergeCell ref="C182:D182"/>
    <mergeCell ref="G182:N182"/>
    <mergeCell ref="C183:D183"/>
    <mergeCell ref="G183:N183"/>
    <mergeCell ref="C162:D162"/>
    <mergeCell ref="G162:N162"/>
    <mergeCell ref="K164:L164"/>
    <mergeCell ref="J173:N173"/>
    <mergeCell ref="I177:N177"/>
    <mergeCell ref="I178:N178"/>
    <mergeCell ref="C158:D158"/>
    <mergeCell ref="G158:N158"/>
    <mergeCell ref="C159:D159"/>
    <mergeCell ref="G159:N159"/>
    <mergeCell ref="C161:D161"/>
    <mergeCell ref="G161:N161"/>
    <mergeCell ref="I152:N152"/>
    <mergeCell ref="I153:N153"/>
    <mergeCell ref="I154:N154"/>
    <mergeCell ref="I155:K155"/>
    <mergeCell ref="M155:N155"/>
    <mergeCell ref="C157:D157"/>
    <mergeCell ref="G157:N157"/>
    <mergeCell ref="I2:N2"/>
    <mergeCell ref="I3:N3"/>
    <mergeCell ref="I4:N4"/>
    <mergeCell ref="I5:K5"/>
    <mergeCell ref="M5:N5"/>
    <mergeCell ref="C7:D7"/>
    <mergeCell ref="G7:N7"/>
    <mergeCell ref="C8:D8"/>
    <mergeCell ref="G8:N8"/>
    <mergeCell ref="C9:D9"/>
    <mergeCell ref="G9:N9"/>
    <mergeCell ref="C11:D11"/>
    <mergeCell ref="G11:N11"/>
    <mergeCell ref="C12:D12"/>
    <mergeCell ref="G12:N12"/>
    <mergeCell ref="K14:L14"/>
    <mergeCell ref="J23:N23"/>
    <mergeCell ref="I27:N27"/>
    <mergeCell ref="I28:N28"/>
    <mergeCell ref="I29:N29"/>
    <mergeCell ref="I30:K30"/>
    <mergeCell ref="M30:N30"/>
    <mergeCell ref="C32:D32"/>
    <mergeCell ref="G32:N32"/>
    <mergeCell ref="C33:D33"/>
    <mergeCell ref="G33:N33"/>
    <mergeCell ref="C34:D34"/>
    <mergeCell ref="G34:N34"/>
    <mergeCell ref="C36:D36"/>
    <mergeCell ref="G36:N36"/>
    <mergeCell ref="C37:D37"/>
    <mergeCell ref="G37:N37"/>
    <mergeCell ref="K39:L39"/>
    <mergeCell ref="J48:N48"/>
    <mergeCell ref="I52:N52"/>
    <mergeCell ref="I53:N53"/>
    <mergeCell ref="I54:N54"/>
    <mergeCell ref="I55:K55"/>
    <mergeCell ref="M55:N55"/>
    <mergeCell ref="C57:D57"/>
    <mergeCell ref="G57:N57"/>
    <mergeCell ref="C58:D58"/>
    <mergeCell ref="G58:N58"/>
    <mergeCell ref="C59:D59"/>
    <mergeCell ref="G59:N59"/>
    <mergeCell ref="C61:D61"/>
    <mergeCell ref="G61:N61"/>
    <mergeCell ref="C62:D62"/>
    <mergeCell ref="G62:N62"/>
    <mergeCell ref="K64:L64"/>
    <mergeCell ref="J73:N73"/>
    <mergeCell ref="I77:N77"/>
    <mergeCell ref="I78:N78"/>
    <mergeCell ref="I79:N79"/>
    <mergeCell ref="I80:K80"/>
    <mergeCell ref="M80:N80"/>
    <mergeCell ref="C82:D82"/>
    <mergeCell ref="G82:N82"/>
    <mergeCell ref="C83:D83"/>
    <mergeCell ref="G83:N83"/>
    <mergeCell ref="C84:D84"/>
    <mergeCell ref="G84:N84"/>
    <mergeCell ref="C86:D86"/>
    <mergeCell ref="G86:N86"/>
    <mergeCell ref="C87:D87"/>
    <mergeCell ref="G87:N87"/>
    <mergeCell ref="K89:L89"/>
    <mergeCell ref="J98:N98"/>
    <mergeCell ref="I102:N102"/>
    <mergeCell ref="I103:N103"/>
    <mergeCell ref="I104:N104"/>
    <mergeCell ref="I105:K105"/>
    <mergeCell ref="M105:N105"/>
    <mergeCell ref="C107:D107"/>
    <mergeCell ref="G107:N107"/>
    <mergeCell ref="C108:D108"/>
    <mergeCell ref="G108:N108"/>
    <mergeCell ref="C109:D109"/>
    <mergeCell ref="G109:N109"/>
    <mergeCell ref="C111:D111"/>
    <mergeCell ref="G111:N111"/>
    <mergeCell ref="C112:D112"/>
    <mergeCell ref="G112:N112"/>
    <mergeCell ref="K114:L114"/>
    <mergeCell ref="J123:N123"/>
    <mergeCell ref="I127:N127"/>
    <mergeCell ref="I128:N128"/>
    <mergeCell ref="I129:N129"/>
    <mergeCell ref="I130:K130"/>
    <mergeCell ref="M130:N130"/>
    <mergeCell ref="C132:D132"/>
    <mergeCell ref="G132:N132"/>
    <mergeCell ref="C133:D133"/>
    <mergeCell ref="G133:N133"/>
    <mergeCell ref="C134:D134"/>
    <mergeCell ref="G134:N134"/>
    <mergeCell ref="C136:D136"/>
    <mergeCell ref="G136:N136"/>
    <mergeCell ref="C137:D137"/>
    <mergeCell ref="G137:N137"/>
    <mergeCell ref="K139:L139"/>
    <mergeCell ref="J148:N14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A2" sqref="A2:E5"/>
    </sheetView>
  </sheetViews>
  <sheetFormatPr defaultColWidth="9.140625" defaultRowHeight="15"/>
  <cols>
    <col min="4" max="4" width="9.140625" style="7" customWidth="1"/>
  </cols>
  <sheetData>
    <row r="2" spans="1:4" ht="15">
      <c r="A2" s="129">
        <v>1</v>
      </c>
      <c r="B2" s="18" t="s">
        <v>0</v>
      </c>
      <c r="C2" s="17"/>
      <c r="D2" s="2" t="s">
        <v>0</v>
      </c>
    </row>
    <row r="3" spans="1:5" ht="15">
      <c r="A3" s="130">
        <v>2</v>
      </c>
      <c r="B3" s="5" t="s">
        <v>10</v>
      </c>
      <c r="C3" s="4"/>
      <c r="D3" s="127" t="s">
        <v>242</v>
      </c>
      <c r="E3" s="16" t="s">
        <v>0</v>
      </c>
    </row>
    <row r="4" spans="1:5" ht="15">
      <c r="A4">
        <v>3</v>
      </c>
      <c r="B4" s="32" t="s">
        <v>6</v>
      </c>
      <c r="C4" s="36"/>
      <c r="D4" s="128" t="s">
        <v>3</v>
      </c>
      <c r="E4" s="150" t="s">
        <v>242</v>
      </c>
    </row>
    <row r="5" spans="1:4" ht="15">
      <c r="A5">
        <v>4</v>
      </c>
      <c r="B5" s="101" t="s">
        <v>3</v>
      </c>
      <c r="C5" s="8"/>
      <c r="D5" s="31" t="s">
        <v>240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gaze</dc:creator>
  <cp:keywords/>
  <dc:description/>
  <cp:lastModifiedBy>Zewi</cp:lastModifiedBy>
  <dcterms:created xsi:type="dcterms:W3CDTF">2012-10-13T06:05:13Z</dcterms:created>
  <dcterms:modified xsi:type="dcterms:W3CDTF">2019-11-11T11:01:39Z</dcterms:modified>
  <cp:category/>
  <cp:version/>
  <cp:contentType/>
  <cp:contentStatus/>
</cp:coreProperties>
</file>